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25環境部\0500環境保全課\簡易水道班\★清永\R04\01　調査報告\2023.01.11　■〆02.03■公営企業に係る経営比較分析表（令和３年度決算）の分析等について\"/>
    </mc:Choice>
  </mc:AlternateContent>
  <workbookProtection workbookAlgorithmName="SHA-512" workbookHashValue="baLtjlqhNKuIMJSIH9i3yAkQ63K0ps6FCXUik2JHFC3f9wk4M0G6dDlh3E9vKgYXA4tkquCYUsNUqiJdHWjSZw==" workbookSaltValue="Kf4kT6OBM11Ufa7gd8LEu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<sst xmlns="http://schemas.openxmlformats.org/spreadsheetml/2006/main" count="294" uniqueCount="114">
  <si>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</si>
  <si>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</si>
  <si>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</si>
  <si>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</si>
  <si>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</si>
  <si>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</si>
  <si>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</si>
  <si>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</si>
  <si>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</si>
  <si>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</si>
  <si>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</si>
  <si>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</si>
  <si>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</si>
  <si>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</si>
  <si>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</si>
  <si>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</si>
  <si>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</si>
  <si>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</si>
  <si>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</si>
  <si>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</si>
  <si>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</si>
  <si>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</si>
  <si>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</si>
  <si>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</si>
  <si>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</si>
  <si>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</si>
  <si>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</si>
  <si>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</si>
  <si>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</si>
  <si>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</si>
  <si>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</si>
  <si>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</si>
  <si>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</si>
  <si>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</si>
  <si>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</si>
  <si>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</si>
  <si>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</si>
  <si>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</si>
  <si>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</si>
  <si>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</si>
  <si>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</si>
  <si>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</si>
  <si>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</si>
  <si>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</si>
  <si>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</si>
  <si>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</si>
  <si>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</si>
  <si>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</si>
  <si>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</si>
  <si>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</si>
  <si>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</si>
  <si>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</si>
  <si>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</si>
  <si>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</si>
  <si>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</si>
  <si>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</si>
  <si>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</si>
  <si>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</si>
  <si>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</si>
  <si>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</si>
  <si>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</si>
  <si>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</si>
  <si>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</si>
  <si>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</si>
  <si>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</si>
  <si>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</si>
  <si>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</si>
  <si>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</si>
  <si>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</si>
  <si>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</si>
  <si>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</si>
  <si>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</si>
  <si>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</si>
  <si>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</si>
  <si>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</si>
  <si>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</si>
  <si>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</si>
  <si>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</si>
  <si>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</si>
  <si>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</si>
  <si>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</si>
  <si>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</si>
  <si>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</si>
  <si>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</si>
  <si>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</si>
  <si>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</si>
  <si>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</si>
  <si>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</si>
  <si>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</si>
  <si>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</si>
  <si>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</si>
  <si>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</si>
  <si>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</si>
  <si>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</si>
  <si>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</si>
  <si>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</si>
  <si>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</si>
  <si>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</si>
  <si>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</si>
  <si>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</si>
  <si>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</si>
  <si>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</si>
  <si>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</si>
  <si>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</si>
  <si>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</si>
  <si>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</si>
  <si>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</si>
  <si>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</si>
  <si>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</si>
  <si>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</si>
  <si>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</si>
  <si>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施設の大半が昭和40年代後半に整備され、その多くが法定耐用年数を超えている状況である。有形固定資産減価償却費及び管路経年化率も類似団体平均値と比較し高い状況であり、管路からの漏水件数も年々増加傾向にあるため、更新の必要性は高まっている。
　令和３年度においては、主要な水源からの導水管及び要所の配水管を更新することで、安定した給水の確保を図った。
　今後も、きめ細やかな維持・修繕を継続し、施設の長寿命化を図りつつ、適宜、主要な管路を計画的に更新していくことにより、水道水の安定供給に努める。</t>
    <rPh sb="143" eb="144">
      <t>オヨ</t>
    </rPh>
    <rPh sb="145" eb="147">
      <t>ヨウショ</t>
    </rPh>
    <rPh sb="148" eb="151">
      <t>ハイスイカン</t>
    </rPh>
    <rPh sb="164" eb="166">
      <t>キュウスイ</t>
    </rPh>
    <phoneticPr fontId="4"/>
  </si>
  <si>
    <t>　離島での事業運営ということもあり、加入率・収納率はほぼ100％ではある。しかし、人口減少により給水収益も年々減少傾向にあり、収益全体に対する一般会計からの繰入金の割合は増加している。
　重要なライフラインである水道水の安定供給を維持していくことはもちろんであるが、同時に財政健全化にも努める必要がある。人口減少や施設の老朽化などを踏まえ、今後はより一層効果的な投資や細やかな維持・補修を行う必要がある。
　今後も的確な将来の収支見通し等を立て、同時に経営戦略に基づく計画的な経営を行っていくことで、さらなる経営改善に努める。</t>
    <rPh sb="204" eb="206">
      <t>コンゴ</t>
    </rPh>
    <phoneticPr fontId="4"/>
  </si>
  <si>
    <r>
      <rPr>
        <sz val="11"/>
        <rFont val="ＭＳ ゴシック"/>
        <family val="3"/>
        <charset val="128"/>
      </rPr>
      <t xml:space="preserve">　岩国市の簡易水道事業は、岩国港から高速艇で約1時間に位置する離島の柱島で管理・運営を行っている。
　令和２年度からは一部法適用による企業会計に移行した。そのため、令和元年度以前については左図の各指標に計上されていないが、近年の決算状況は令和２年度決算の状況とほぼ同様の傾向であり、「人口減少による給水収益の減少」、「施設の老朽化」については、検討課題としているところに変わりはない。
</t>
    </r>
    <r>
      <rPr>
        <sz val="11"/>
        <color rgb="FFFF0000"/>
        <rFont val="ＭＳ ゴシック"/>
        <family val="3"/>
        <charset val="128"/>
      </rPr>
      <t xml:space="preserve">
</t>
    </r>
    <r>
      <rPr>
        <sz val="11"/>
        <rFont val="ＭＳ ゴシック"/>
        <family val="3"/>
        <charset val="128"/>
      </rPr>
      <t>①経常収支比率は100％であるが、収益の大半は一般会計からの繰入金で賄われている。
②累積欠損金については赤字補填として、一般会計から繰入れており、発生していない。
③流動比率は100％を下回っているが、企業債の償還金は一般会計からの繰入金により賄われるため、資金不足は発生していない。
④企業債残高対給水収益比率は類似団体平均値と比較し高い状況である。給水収益は年々減少していくが、当面は起債の新規借入予定はないため、起債の償還に伴い減少していく見込みである。
⑤⑥⑦の各指標については、いずれも急激な過疎・高齢化による水需要の減少から、類似団体平均値と比較すると、大きくかけ離れている。</t>
    </r>
    <r>
      <rPr>
        <sz val="11"/>
        <color rgb="FFFF0000"/>
        <rFont val="ＭＳ ゴシック"/>
        <family val="3"/>
        <charset val="128"/>
      </rPr>
      <t xml:space="preserve">
</t>
    </r>
    <r>
      <rPr>
        <sz val="11"/>
        <rFont val="ＭＳ ゴシック"/>
        <family val="3"/>
        <charset val="128"/>
      </rPr>
      <t>⑧有収率は令和３年に発生した長期の漏水のため、大きく減少している。</t>
    </r>
    <rPh sb="495" eb="497">
      <t>レ</t>
    </rPh>
    <rPh sb="498" eb="499">
      <t>ネン</t>
    </rPh>
    <rPh sb="500" eb="502">
      <t>ハッセイ</t>
    </rPh>
    <rPh sb="504" eb="506">
      <t>チョウキ</t>
    </rPh>
    <rPh sb="507" eb="509">
      <t>ロウスイ</t>
    </rPh>
    <rPh sb="513" eb="514">
      <t>オオ</t>
    </rPh>
    <rPh sb="516" eb="51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</si>
</sst>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0.95</c:v>
                </c:pt>
                <c:pt idx="4">
                  <c:v>1.9</c:v>
                </c:pt>
              </c:numCache>
            </c:numRef>
          </c:val>
          <c:extLst>
            <c:ext xmlns:c16="http://schemas.microsoft.com/office/drawing/2014/chart" uri="{C3380CC4-5D6E-409C-BE32-E72D297353CC}">
              <c16:uniqueId val="{00000000-C055-4085-B1C2-843ACBA352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0.96</c:v>
                </c:pt>
                <c:pt idx="4">
                  <c:v>0.37</c:v>
                </c:pt>
              </c:numCache>
            </c:numRef>
          </c:val>
          <c:smooth val="0"/>
          <c:extLst>
            <c:ext xmlns:c16="http://schemas.microsoft.com/office/drawing/2014/chart" uri="{C3380CC4-5D6E-409C-BE32-E72D297353CC}">
              <c16:uniqueId val="{00000001-C055-4085-B1C2-843ACBA352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16.45</c:v>
                </c:pt>
                <c:pt idx="4">
                  <c:v>19.989999999999998</c:v>
                </c:pt>
              </c:numCache>
            </c:numRef>
          </c:val>
          <c:extLst>
            <c:ext xmlns:c16="http://schemas.microsoft.com/office/drawing/2014/chart" uri="{C3380CC4-5D6E-409C-BE32-E72D297353CC}">
              <c16:uniqueId val="{00000000-750A-4543-9BFF-815F03C9983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51.52</c:v>
                </c:pt>
                <c:pt idx="4">
                  <c:v>48.75</c:v>
                </c:pt>
              </c:numCache>
            </c:numRef>
          </c:val>
          <c:smooth val="0"/>
          <c:extLst>
            <c:ext xmlns:c16="http://schemas.microsoft.com/office/drawing/2014/chart" uri="{C3380CC4-5D6E-409C-BE32-E72D297353CC}">
              <c16:uniqueId val="{00000001-750A-4543-9BFF-815F03C9983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90.07</c:v>
                </c:pt>
                <c:pt idx="4">
                  <c:v>66.14</c:v>
                </c:pt>
              </c:numCache>
            </c:numRef>
          </c:val>
          <c:extLst>
            <c:ext xmlns:c16="http://schemas.microsoft.com/office/drawing/2014/chart" uri="{C3380CC4-5D6E-409C-BE32-E72D297353CC}">
              <c16:uniqueId val="{00000000-D091-4512-9E64-8D952C6196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61.29</c:v>
                </c:pt>
                <c:pt idx="4">
                  <c:v>60.88</c:v>
                </c:pt>
              </c:numCache>
            </c:numRef>
          </c:val>
          <c:smooth val="0"/>
          <c:extLst>
            <c:ext xmlns:c16="http://schemas.microsoft.com/office/drawing/2014/chart" uri="{C3380CC4-5D6E-409C-BE32-E72D297353CC}">
              <c16:uniqueId val="{00000001-D091-4512-9E64-8D952C6196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104.75</c:v>
                </c:pt>
                <c:pt idx="4">
                  <c:v>100</c:v>
                </c:pt>
              </c:numCache>
            </c:numRef>
          </c:val>
          <c:extLst>
            <c:ext xmlns:c16="http://schemas.microsoft.com/office/drawing/2014/chart" uri="{C3380CC4-5D6E-409C-BE32-E72D297353CC}">
              <c16:uniqueId val="{00000000-ED5C-4F4F-A625-864C7C4293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97.61</c:v>
                </c:pt>
                <c:pt idx="4">
                  <c:v>98.78</c:v>
                </c:pt>
              </c:numCache>
            </c:numRef>
          </c:val>
          <c:smooth val="0"/>
          <c:extLst>
            <c:ext xmlns:c16="http://schemas.microsoft.com/office/drawing/2014/chart" uri="{C3380CC4-5D6E-409C-BE32-E72D297353CC}">
              <c16:uniqueId val="{00000001-ED5C-4F4F-A625-864C7C4293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51.13</c:v>
                </c:pt>
                <c:pt idx="4">
                  <c:v>52.02</c:v>
                </c:pt>
              </c:numCache>
            </c:numRef>
          </c:val>
          <c:extLst>
            <c:ext xmlns:c16="http://schemas.microsoft.com/office/drawing/2014/chart" uri="{C3380CC4-5D6E-409C-BE32-E72D297353CC}">
              <c16:uniqueId val="{00000000-53B0-421B-9A64-EEBDBA701F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24.16</c:v>
                </c:pt>
                <c:pt idx="4">
                  <c:v>29.81</c:v>
                </c:pt>
              </c:numCache>
            </c:numRef>
          </c:val>
          <c:smooth val="0"/>
          <c:extLst>
            <c:ext xmlns:c16="http://schemas.microsoft.com/office/drawing/2014/chart" uri="{C3380CC4-5D6E-409C-BE32-E72D297353CC}">
              <c16:uniqueId val="{00000001-53B0-421B-9A64-EEBDBA701F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69.010000000000005</c:v>
                </c:pt>
                <c:pt idx="4">
                  <c:v>67.11</c:v>
                </c:pt>
              </c:numCache>
            </c:numRef>
          </c:val>
          <c:extLst>
            <c:ext xmlns:c16="http://schemas.microsoft.com/office/drawing/2014/chart" uri="{C3380CC4-5D6E-409C-BE32-E72D297353CC}">
              <c16:uniqueId val="{00000000-263F-4F01-B1AD-3856071D7B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18.829999999999998</c:v>
                </c:pt>
                <c:pt idx="4">
                  <c:v>18.05</c:v>
                </c:pt>
              </c:numCache>
            </c:numRef>
          </c:val>
          <c:smooth val="0"/>
          <c:extLst>
            <c:ext xmlns:c16="http://schemas.microsoft.com/office/drawing/2014/chart" uri="{C3380CC4-5D6E-409C-BE32-E72D297353CC}">
              <c16:uniqueId val="{00000001-263F-4F01-B1AD-3856071D7B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BF9-47F3-9F9C-93A7CE535A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143.65</c:v>
                </c:pt>
                <c:pt idx="4">
                  <c:v>155.82</c:v>
                </c:pt>
              </c:numCache>
            </c:numRef>
          </c:val>
          <c:smooth val="0"/>
          <c:extLst>
            <c:ext xmlns:c16="http://schemas.microsoft.com/office/drawing/2014/chart" uri="{C3380CC4-5D6E-409C-BE32-E72D297353CC}">
              <c16:uniqueId val="{00000001-1BF9-47F3-9F9C-93A7CE535A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71.44</c:v>
                </c:pt>
                <c:pt idx="4">
                  <c:v>60.41</c:v>
                </c:pt>
              </c:numCache>
            </c:numRef>
          </c:val>
          <c:extLst>
            <c:ext xmlns:c16="http://schemas.microsoft.com/office/drawing/2014/chart" uri="{C3380CC4-5D6E-409C-BE32-E72D297353CC}">
              <c16:uniqueId val="{00000000-3978-4281-BF8C-FD2475D14E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94.01</c:v>
                </c:pt>
                <c:pt idx="4">
                  <c:v>111.08</c:v>
                </c:pt>
              </c:numCache>
            </c:numRef>
          </c:val>
          <c:smooth val="0"/>
          <c:extLst>
            <c:ext xmlns:c16="http://schemas.microsoft.com/office/drawing/2014/chart" uri="{C3380CC4-5D6E-409C-BE32-E72D297353CC}">
              <c16:uniqueId val="{00000001-3978-4281-BF8C-FD2475D14E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2318.5700000000002</c:v>
                </c:pt>
                <c:pt idx="4">
                  <c:v>2160.84</c:v>
                </c:pt>
              </c:numCache>
            </c:numRef>
          </c:val>
          <c:extLst>
            <c:ext xmlns:c16="http://schemas.microsoft.com/office/drawing/2014/chart" uri="{C3380CC4-5D6E-409C-BE32-E72D297353CC}">
              <c16:uniqueId val="{00000000-F0BB-4D26-80FA-1E3020D62D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1421.84</c:v>
                </c:pt>
                <c:pt idx="4">
                  <c:v>1596.62</c:v>
                </c:pt>
              </c:numCache>
            </c:numRef>
          </c:val>
          <c:smooth val="0"/>
          <c:extLst>
            <c:ext xmlns:c16="http://schemas.microsoft.com/office/drawing/2014/chart" uri="{C3380CC4-5D6E-409C-BE32-E72D297353CC}">
              <c16:uniqueId val="{00000001-F0BB-4D26-80FA-1E3020D62D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7.61</c:v>
                </c:pt>
                <c:pt idx="4">
                  <c:v>6.87</c:v>
                </c:pt>
              </c:numCache>
            </c:numRef>
          </c:val>
          <c:extLst>
            <c:ext xmlns:c16="http://schemas.microsoft.com/office/drawing/2014/chart" uri="{C3380CC4-5D6E-409C-BE32-E72D297353CC}">
              <c16:uniqueId val="{00000000-FDA3-4213-91C5-516C872DC2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35.72</c:v>
                </c:pt>
                <c:pt idx="4">
                  <c:v>33.659999999999997</c:v>
                </c:pt>
              </c:numCache>
            </c:numRef>
          </c:val>
          <c:smooth val="0"/>
          <c:extLst>
            <c:ext xmlns:c16="http://schemas.microsoft.com/office/drawing/2014/chart" uri="{C3380CC4-5D6E-409C-BE32-E72D297353CC}">
              <c16:uniqueId val="{00000001-FDA3-4213-91C5-516C872DC2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1836.41</c:v>
                </c:pt>
                <c:pt idx="4">
                  <c:v>2121.9699999999998</c:v>
                </c:pt>
              </c:numCache>
            </c:numRef>
          </c:val>
          <c:extLst>
            <c:ext xmlns:c16="http://schemas.microsoft.com/office/drawing/2014/chart" uri="{C3380CC4-5D6E-409C-BE32-E72D297353CC}">
              <c16:uniqueId val="{00000000-46E1-4B59-9CBE-78405AF972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471.3</c:v>
                </c:pt>
                <c:pt idx="4">
                  <c:v>506.68</c:v>
                </c:pt>
              </c:numCache>
            </c:numRef>
          </c:val>
          <c:smooth val="0"/>
          <c:extLst>
            <c:ext xmlns:c16="http://schemas.microsoft.com/office/drawing/2014/chart" uri="{C3380CC4-5D6E-409C-BE32-E72D297353CC}">
              <c16:uniqueId val="{00000001-46E1-4B59-9CBE-78405AF972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岩国市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簡易水道事業</v>
      </c>
      <c r="Q8" s="78"/>
      <c r="R8" s="78"/>
      <c r="S8" s="78"/>
      <c r="T8" s="78"/>
      <c r="U8" s="78"/>
      <c r="V8" s="78"/>
      <c r="W8" s="78" t="str">
        <f>データ!$L$6</f>
        <v>C4</v>
      </c>
      <c r="X8" s="78"/>
      <c r="Y8" s="78"/>
      <c r="Z8" s="78"/>
      <c r="AA8" s="78"/>
      <c r="AB8" s="78"/>
      <c r="AC8" s="78"/>
      <c r="AD8" s="78" t="str">
        <f>データ!$M$6</f>
        <v>非設置</v>
      </c>
      <c r="AE8" s="78"/>
      <c r="AF8" s="78"/>
      <c r="AG8" s="78"/>
      <c r="AH8" s="78"/>
      <c r="AI8" s="78"/>
      <c r="AJ8" s="78"/>
      <c r="AK8" s="2"/>
      <c r="AL8" s="69">
        <f>データ!$R$6</f>
        <v>130340</v>
      </c>
      <c r="AM8" s="69"/>
      <c r="AN8" s="69"/>
      <c r="AO8" s="69"/>
      <c r="AP8" s="69"/>
      <c r="AQ8" s="69"/>
      <c r="AR8" s="69"/>
      <c r="AS8" s="69"/>
      <c r="AT8" s="37">
        <f>データ!$S$6</f>
        <v>873.72</v>
      </c>
      <c r="AU8" s="38"/>
      <c r="AV8" s="38"/>
      <c r="AW8" s="38"/>
      <c r="AX8" s="38"/>
      <c r="AY8" s="38"/>
      <c r="AZ8" s="38"/>
      <c r="BA8" s="38"/>
      <c r="BB8" s="58">
        <f>データ!$T$6</f>
        <v>149.18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56.76</v>
      </c>
      <c r="J10" s="38"/>
      <c r="K10" s="38"/>
      <c r="L10" s="38"/>
      <c r="M10" s="38"/>
      <c r="N10" s="38"/>
      <c r="O10" s="68"/>
      <c r="P10" s="58">
        <f>データ!$P$6</f>
        <v>0.09</v>
      </c>
      <c r="Q10" s="58"/>
      <c r="R10" s="58"/>
      <c r="S10" s="58"/>
      <c r="T10" s="58"/>
      <c r="U10" s="58"/>
      <c r="V10" s="58"/>
      <c r="W10" s="69">
        <f>データ!$Q$6</f>
        <v>1100</v>
      </c>
      <c r="X10" s="69"/>
      <c r="Y10" s="69"/>
      <c r="Z10" s="69"/>
      <c r="AA10" s="69"/>
      <c r="AB10" s="69"/>
      <c r="AC10" s="69"/>
      <c r="AD10" s="2"/>
      <c r="AE10" s="2"/>
      <c r="AF10" s="2"/>
      <c r="AG10" s="2"/>
      <c r="AH10" s="2"/>
      <c r="AI10" s="2"/>
      <c r="AJ10" s="2"/>
      <c r="AK10" s="2"/>
      <c r="AL10" s="69">
        <f>データ!$U$6</f>
        <v>112</v>
      </c>
      <c r="AM10" s="69"/>
      <c r="AN10" s="69"/>
      <c r="AO10" s="69"/>
      <c r="AP10" s="69"/>
      <c r="AQ10" s="69"/>
      <c r="AR10" s="69"/>
      <c r="AS10" s="69"/>
      <c r="AT10" s="37">
        <f>データ!$V$6</f>
        <v>0.01</v>
      </c>
      <c r="AU10" s="38"/>
      <c r="AV10" s="38"/>
      <c r="AW10" s="38"/>
      <c r="AX10" s="38"/>
      <c r="AY10" s="38"/>
      <c r="AZ10" s="38"/>
      <c r="BA10" s="38"/>
      <c r="BB10" s="58">
        <f>データ!$W$6</f>
        <v>11200</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AbOF5wt/MRnpP0x4VhRksQl7icchNUS8WZ7Xnlp5vZZEMB7kND2JchLOy/oKuRHsTKGZ3FSh+CFUR1FR8FHXmA==" saltValue="SEj96uusqvDnASnbOHXQ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352080</v>
      </c>
      <c r="D6" s="20">
        <f t="shared" si="3"/>
        <v>46</v>
      </c>
      <c r="E6" s="20">
        <f t="shared" si="3"/>
        <v>1</v>
      </c>
      <c r="F6" s="20">
        <f t="shared" si="3"/>
        <v>0</v>
      </c>
      <c r="G6" s="20">
        <f t="shared" si="3"/>
        <v>5</v>
      </c>
      <c r="H6" s="20" t="str">
        <f t="shared" si="3"/>
        <v>山口県　岩国市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56.76</v>
      </c>
      <c r="P6" s="21">
        <f t="shared" si="3"/>
        <v>0.09</v>
      </c>
      <c r="Q6" s="21">
        <f t="shared" si="3"/>
        <v>1100</v>
      </c>
      <c r="R6" s="21">
        <f t="shared" si="3"/>
        <v>130340</v>
      </c>
      <c r="S6" s="21">
        <f t="shared" si="3"/>
        <v>873.72</v>
      </c>
      <c r="T6" s="21">
        <f t="shared" si="3"/>
        <v>149.18</v>
      </c>
      <c r="U6" s="21">
        <f t="shared" si="3"/>
        <v>112</v>
      </c>
      <c r="V6" s="21">
        <f t="shared" si="3"/>
        <v>0.01</v>
      </c>
      <c r="W6" s="21">
        <f t="shared" si="3"/>
        <v>11200</v>
      </c>
      <c r="X6" s="22" t="str">
        <f>IF(X7="",NA(),X7)</f>
        <v>-</v>
      </c>
      <c r="Y6" s="22" t="str">
        <f t="shared" ref="Y6:AG6" si="4">IF(Y7="",NA(),Y7)</f>
        <v>-</v>
      </c>
      <c r="Z6" s="22" t="str">
        <f t="shared" si="4"/>
        <v>-</v>
      </c>
      <c r="AA6" s="22">
        <f t="shared" si="4"/>
        <v>104.75</v>
      </c>
      <c r="AB6" s="22">
        <f t="shared" si="4"/>
        <v>100</v>
      </c>
      <c r="AC6" s="22" t="str">
        <f t="shared" si="4"/>
        <v>-</v>
      </c>
      <c r="AD6" s="22" t="str">
        <f t="shared" si="4"/>
        <v>-</v>
      </c>
      <c r="AE6" s="22" t="str">
        <f t="shared" si="4"/>
        <v>-</v>
      </c>
      <c r="AF6" s="22">
        <f t="shared" si="4"/>
        <v>97.61</v>
      </c>
      <c r="AG6" s="22">
        <f t="shared" si="4"/>
        <v>98.78</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143.65</v>
      </c>
      <c r="AR6" s="22">
        <f t="shared" si="5"/>
        <v>155.82</v>
      </c>
      <c r="AS6" s="21" t="str">
        <f>IF(AS7="","",IF(AS7="-","【-】","【"&amp;SUBSTITUTE(TEXT(AS7,"#,##0.00"),"-","△")&amp;"】"))</f>
        <v>【28.96】</v>
      </c>
      <c r="AT6" s="22" t="str">
        <f>IF(AT7="",NA(),AT7)</f>
        <v>-</v>
      </c>
      <c r="AU6" s="22" t="str">
        <f t="shared" ref="AU6:BC6" si="6">IF(AU7="",NA(),AU7)</f>
        <v>-</v>
      </c>
      <c r="AV6" s="22" t="str">
        <f t="shared" si="6"/>
        <v>-</v>
      </c>
      <c r="AW6" s="22">
        <f t="shared" si="6"/>
        <v>71.44</v>
      </c>
      <c r="AX6" s="22">
        <f t="shared" si="6"/>
        <v>60.41</v>
      </c>
      <c r="AY6" s="22" t="str">
        <f t="shared" si="6"/>
        <v>-</v>
      </c>
      <c r="AZ6" s="22" t="str">
        <f t="shared" si="6"/>
        <v>-</v>
      </c>
      <c r="BA6" s="22" t="str">
        <f t="shared" si="6"/>
        <v>-</v>
      </c>
      <c r="BB6" s="22">
        <f t="shared" si="6"/>
        <v>94.01</v>
      </c>
      <c r="BC6" s="22">
        <f t="shared" si="6"/>
        <v>111.08</v>
      </c>
      <c r="BD6" s="21" t="str">
        <f>IF(BD7="","",IF(BD7="-","【-】","【"&amp;SUBSTITUTE(TEXT(BD7,"#,##0.00"),"-","△")&amp;"】"))</f>
        <v>【185.62】</v>
      </c>
      <c r="BE6" s="22" t="str">
        <f>IF(BE7="",NA(),BE7)</f>
        <v>-</v>
      </c>
      <c r="BF6" s="22" t="str">
        <f t="shared" ref="BF6:BN6" si="7">IF(BF7="",NA(),BF7)</f>
        <v>-</v>
      </c>
      <c r="BG6" s="22" t="str">
        <f t="shared" si="7"/>
        <v>-</v>
      </c>
      <c r="BH6" s="22">
        <f t="shared" si="7"/>
        <v>2318.5700000000002</v>
      </c>
      <c r="BI6" s="22">
        <f t="shared" si="7"/>
        <v>2160.84</v>
      </c>
      <c r="BJ6" s="22" t="str">
        <f t="shared" si="7"/>
        <v>-</v>
      </c>
      <c r="BK6" s="22" t="str">
        <f t="shared" si="7"/>
        <v>-</v>
      </c>
      <c r="BL6" s="22" t="str">
        <f t="shared" si="7"/>
        <v>-</v>
      </c>
      <c r="BM6" s="22">
        <f t="shared" si="7"/>
        <v>1421.84</v>
      </c>
      <c r="BN6" s="22">
        <f t="shared" si="7"/>
        <v>1596.62</v>
      </c>
      <c r="BO6" s="21" t="str">
        <f>IF(BO7="","",IF(BO7="-","【-】","【"&amp;SUBSTITUTE(TEXT(BO7,"#,##0.00"),"-","△")&amp;"】"))</f>
        <v>【1,125.39】</v>
      </c>
      <c r="BP6" s="22" t="str">
        <f>IF(BP7="",NA(),BP7)</f>
        <v>-</v>
      </c>
      <c r="BQ6" s="22" t="str">
        <f t="shared" ref="BQ6:BY6" si="8">IF(BQ7="",NA(),BQ7)</f>
        <v>-</v>
      </c>
      <c r="BR6" s="22" t="str">
        <f t="shared" si="8"/>
        <v>-</v>
      </c>
      <c r="BS6" s="22">
        <f t="shared" si="8"/>
        <v>7.61</v>
      </c>
      <c r="BT6" s="22">
        <f t="shared" si="8"/>
        <v>6.87</v>
      </c>
      <c r="BU6" s="22" t="str">
        <f t="shared" si="8"/>
        <v>-</v>
      </c>
      <c r="BV6" s="22" t="str">
        <f t="shared" si="8"/>
        <v>-</v>
      </c>
      <c r="BW6" s="22" t="str">
        <f t="shared" si="8"/>
        <v>-</v>
      </c>
      <c r="BX6" s="22">
        <f t="shared" si="8"/>
        <v>35.72</v>
      </c>
      <c r="BY6" s="22">
        <f t="shared" si="8"/>
        <v>33.659999999999997</v>
      </c>
      <c r="BZ6" s="21" t="str">
        <f>IF(BZ7="","",IF(BZ7="-","【-】","【"&amp;SUBSTITUTE(TEXT(BZ7,"#,##0.00"),"-","△")&amp;"】"))</f>
        <v>【60.84】</v>
      </c>
      <c r="CA6" s="22" t="str">
        <f>IF(CA7="",NA(),CA7)</f>
        <v>-</v>
      </c>
      <c r="CB6" s="22" t="str">
        <f t="shared" ref="CB6:CJ6" si="9">IF(CB7="",NA(),CB7)</f>
        <v>-</v>
      </c>
      <c r="CC6" s="22" t="str">
        <f t="shared" si="9"/>
        <v>-</v>
      </c>
      <c r="CD6" s="22">
        <f t="shared" si="9"/>
        <v>1836.41</v>
      </c>
      <c r="CE6" s="22">
        <f t="shared" si="9"/>
        <v>2121.9699999999998</v>
      </c>
      <c r="CF6" s="22" t="str">
        <f t="shared" si="9"/>
        <v>-</v>
      </c>
      <c r="CG6" s="22" t="str">
        <f t="shared" si="9"/>
        <v>-</v>
      </c>
      <c r="CH6" s="22" t="str">
        <f t="shared" si="9"/>
        <v>-</v>
      </c>
      <c r="CI6" s="22">
        <f t="shared" si="9"/>
        <v>471.3</v>
      </c>
      <c r="CJ6" s="22">
        <f t="shared" si="9"/>
        <v>506.68</v>
      </c>
      <c r="CK6" s="21" t="str">
        <f>IF(CK7="","",IF(CK7="-","【-】","【"&amp;SUBSTITUTE(TEXT(CK7,"#,##0.00"),"-","△")&amp;"】"))</f>
        <v>【272.95】</v>
      </c>
      <c r="CL6" s="22" t="str">
        <f>IF(CL7="",NA(),CL7)</f>
        <v>-</v>
      </c>
      <c r="CM6" s="22" t="str">
        <f t="shared" ref="CM6:CU6" si="10">IF(CM7="",NA(),CM7)</f>
        <v>-</v>
      </c>
      <c r="CN6" s="22" t="str">
        <f t="shared" si="10"/>
        <v>-</v>
      </c>
      <c r="CO6" s="22">
        <f t="shared" si="10"/>
        <v>16.45</v>
      </c>
      <c r="CP6" s="22">
        <f t="shared" si="10"/>
        <v>19.989999999999998</v>
      </c>
      <c r="CQ6" s="22" t="str">
        <f t="shared" si="10"/>
        <v>-</v>
      </c>
      <c r="CR6" s="22" t="str">
        <f t="shared" si="10"/>
        <v>-</v>
      </c>
      <c r="CS6" s="22" t="str">
        <f t="shared" si="10"/>
        <v>-</v>
      </c>
      <c r="CT6" s="22">
        <f t="shared" si="10"/>
        <v>51.52</v>
      </c>
      <c r="CU6" s="22">
        <f t="shared" si="10"/>
        <v>48.75</v>
      </c>
      <c r="CV6" s="21" t="str">
        <f>IF(CV7="","",IF(CV7="-","【-】","【"&amp;SUBSTITUTE(TEXT(CV7,"#,##0.00"),"-","△")&amp;"】"))</f>
        <v>【51.15】</v>
      </c>
      <c r="CW6" s="22" t="str">
        <f>IF(CW7="",NA(),CW7)</f>
        <v>-</v>
      </c>
      <c r="CX6" s="22" t="str">
        <f t="shared" ref="CX6:DF6" si="11">IF(CX7="",NA(),CX7)</f>
        <v>-</v>
      </c>
      <c r="CY6" s="22" t="str">
        <f t="shared" si="11"/>
        <v>-</v>
      </c>
      <c r="CZ6" s="22">
        <f t="shared" si="11"/>
        <v>90.07</v>
      </c>
      <c r="DA6" s="22">
        <f t="shared" si="11"/>
        <v>66.14</v>
      </c>
      <c r="DB6" s="22" t="str">
        <f t="shared" si="11"/>
        <v>-</v>
      </c>
      <c r="DC6" s="22" t="str">
        <f t="shared" si="11"/>
        <v>-</v>
      </c>
      <c r="DD6" s="22" t="str">
        <f t="shared" si="11"/>
        <v>-</v>
      </c>
      <c r="DE6" s="22">
        <f t="shared" si="11"/>
        <v>61.29</v>
      </c>
      <c r="DF6" s="22">
        <f t="shared" si="11"/>
        <v>60.88</v>
      </c>
      <c r="DG6" s="21" t="str">
        <f>IF(DG7="","",IF(DG7="-","【-】","【"&amp;SUBSTITUTE(TEXT(DG7,"#,##0.00"),"-","△")&amp;"】"))</f>
        <v>【74.54】</v>
      </c>
      <c r="DH6" s="22" t="str">
        <f>IF(DH7="",NA(),DH7)</f>
        <v>-</v>
      </c>
      <c r="DI6" s="22" t="str">
        <f t="shared" ref="DI6:DQ6" si="12">IF(DI7="",NA(),DI7)</f>
        <v>-</v>
      </c>
      <c r="DJ6" s="22" t="str">
        <f t="shared" si="12"/>
        <v>-</v>
      </c>
      <c r="DK6" s="22">
        <f t="shared" si="12"/>
        <v>51.13</v>
      </c>
      <c r="DL6" s="22">
        <f t="shared" si="12"/>
        <v>52.02</v>
      </c>
      <c r="DM6" s="22" t="str">
        <f t="shared" si="12"/>
        <v>-</v>
      </c>
      <c r="DN6" s="22" t="str">
        <f t="shared" si="12"/>
        <v>-</v>
      </c>
      <c r="DO6" s="22" t="str">
        <f t="shared" si="12"/>
        <v>-</v>
      </c>
      <c r="DP6" s="22">
        <f t="shared" si="12"/>
        <v>24.16</v>
      </c>
      <c r="DQ6" s="22">
        <f t="shared" si="12"/>
        <v>29.81</v>
      </c>
      <c r="DR6" s="21" t="str">
        <f>IF(DR7="","",IF(DR7="-","【-】","【"&amp;SUBSTITUTE(TEXT(DR7,"#,##0.00"),"-","△")&amp;"】"))</f>
        <v>【35.99】</v>
      </c>
      <c r="DS6" s="22" t="str">
        <f>IF(DS7="",NA(),DS7)</f>
        <v>-</v>
      </c>
      <c r="DT6" s="22" t="str">
        <f t="shared" ref="DT6:EB6" si="13">IF(DT7="",NA(),DT7)</f>
        <v>-</v>
      </c>
      <c r="DU6" s="22" t="str">
        <f t="shared" si="13"/>
        <v>-</v>
      </c>
      <c r="DV6" s="22">
        <f t="shared" si="13"/>
        <v>69.010000000000005</v>
      </c>
      <c r="DW6" s="22">
        <f t="shared" si="13"/>
        <v>67.11</v>
      </c>
      <c r="DX6" s="22" t="str">
        <f t="shared" si="13"/>
        <v>-</v>
      </c>
      <c r="DY6" s="22" t="str">
        <f t="shared" si="13"/>
        <v>-</v>
      </c>
      <c r="DZ6" s="22" t="str">
        <f t="shared" si="13"/>
        <v>-</v>
      </c>
      <c r="EA6" s="22">
        <f t="shared" si="13"/>
        <v>18.829999999999998</v>
      </c>
      <c r="EB6" s="22">
        <f t="shared" si="13"/>
        <v>18.05</v>
      </c>
      <c r="EC6" s="21" t="str">
        <f>IF(EC7="","",IF(EC7="-","【-】","【"&amp;SUBSTITUTE(TEXT(EC7,"#,##0.00"),"-","△")&amp;"】"))</f>
        <v>【17.28】</v>
      </c>
      <c r="ED6" s="22" t="str">
        <f>IF(ED7="",NA(),ED7)</f>
        <v>-</v>
      </c>
      <c r="EE6" s="22" t="str">
        <f t="shared" ref="EE6:EM6" si="14">IF(EE7="",NA(),EE7)</f>
        <v>-</v>
      </c>
      <c r="EF6" s="22" t="str">
        <f t="shared" si="14"/>
        <v>-</v>
      </c>
      <c r="EG6" s="22">
        <f t="shared" si="14"/>
        <v>0.95</v>
      </c>
      <c r="EH6" s="22">
        <f t="shared" si="14"/>
        <v>1.9</v>
      </c>
      <c r="EI6" s="22" t="str">
        <f t="shared" si="14"/>
        <v>-</v>
      </c>
      <c r="EJ6" s="22" t="str">
        <f t="shared" si="14"/>
        <v>-</v>
      </c>
      <c r="EK6" s="22" t="str">
        <f t="shared" si="14"/>
        <v>-</v>
      </c>
      <c r="EL6" s="22">
        <f t="shared" si="14"/>
        <v>0.96</v>
      </c>
      <c r="EM6" s="22">
        <f t="shared" si="14"/>
        <v>0.37</v>
      </c>
      <c r="EN6" s="21" t="str">
        <f>IF(EN7="","",IF(EN7="-","【-】","【"&amp;SUBSTITUTE(TEXT(EN7,"#,##0.00"),"-","△")&amp;"】"))</f>
        <v>【0.32】</v>
      </c>
    </row>
    <row r="7" spans="1:144" s="23" customFormat="1" x14ac:dyDescent="0.15">
      <c r="A7" s="15"/>
      <c r="B7" s="24">
        <v>2021</v>
      </c>
      <c r="C7" s="24">
        <v>352080</v>
      </c>
      <c r="D7" s="24">
        <v>46</v>
      </c>
      <c r="E7" s="24">
        <v>1</v>
      </c>
      <c r="F7" s="24">
        <v>0</v>
      </c>
      <c r="G7" s="24">
        <v>5</v>
      </c>
      <c r="H7" s="24" t="s">
        <v>93</v>
      </c>
      <c r="I7" s="24" t="s">
        <v>94</v>
      </c>
      <c r="J7" s="24" t="s">
        <v>95</v>
      </c>
      <c r="K7" s="24" t="s">
        <v>96</v>
      </c>
      <c r="L7" s="24" t="s">
        <v>97</v>
      </c>
      <c r="M7" s="24" t="s">
        <v>98</v>
      </c>
      <c r="N7" s="25" t="s">
        <v>99</v>
      </c>
      <c r="O7" s="25">
        <v>56.76</v>
      </c>
      <c r="P7" s="25">
        <v>0.09</v>
      </c>
      <c r="Q7" s="25">
        <v>1100</v>
      </c>
      <c r="R7" s="25">
        <v>130340</v>
      </c>
      <c r="S7" s="25">
        <v>873.72</v>
      </c>
      <c r="T7" s="25">
        <v>149.18</v>
      </c>
      <c r="U7" s="25">
        <v>112</v>
      </c>
      <c r="V7" s="25">
        <v>0.01</v>
      </c>
      <c r="W7" s="25">
        <v>11200</v>
      </c>
      <c r="X7" s="25" t="s">
        <v>99</v>
      </c>
      <c r="Y7" s="25" t="s">
        <v>99</v>
      </c>
      <c r="Z7" s="25" t="s">
        <v>99</v>
      </c>
      <c r="AA7" s="25">
        <v>104.75</v>
      </c>
      <c r="AB7" s="25">
        <v>100</v>
      </c>
      <c r="AC7" s="25" t="s">
        <v>99</v>
      </c>
      <c r="AD7" s="25" t="s">
        <v>99</v>
      </c>
      <c r="AE7" s="25" t="s">
        <v>99</v>
      </c>
      <c r="AF7" s="25">
        <v>97.61</v>
      </c>
      <c r="AG7" s="25">
        <v>98.78</v>
      </c>
      <c r="AH7" s="25">
        <v>105.46</v>
      </c>
      <c r="AI7" s="25" t="s">
        <v>99</v>
      </c>
      <c r="AJ7" s="25" t="s">
        <v>99</v>
      </c>
      <c r="AK7" s="25" t="s">
        <v>99</v>
      </c>
      <c r="AL7" s="25">
        <v>0</v>
      </c>
      <c r="AM7" s="25">
        <v>0</v>
      </c>
      <c r="AN7" s="25" t="s">
        <v>99</v>
      </c>
      <c r="AO7" s="25" t="s">
        <v>99</v>
      </c>
      <c r="AP7" s="25" t="s">
        <v>99</v>
      </c>
      <c r="AQ7" s="25">
        <v>143.65</v>
      </c>
      <c r="AR7" s="25">
        <v>155.82</v>
      </c>
      <c r="AS7" s="25">
        <v>28.96</v>
      </c>
      <c r="AT7" s="25" t="s">
        <v>99</v>
      </c>
      <c r="AU7" s="25" t="s">
        <v>99</v>
      </c>
      <c r="AV7" s="25" t="s">
        <v>99</v>
      </c>
      <c r="AW7" s="25">
        <v>71.44</v>
      </c>
      <c r="AX7" s="25">
        <v>60.41</v>
      </c>
      <c r="AY7" s="25" t="s">
        <v>99</v>
      </c>
      <c r="AZ7" s="25" t="s">
        <v>99</v>
      </c>
      <c r="BA7" s="25" t="s">
        <v>99</v>
      </c>
      <c r="BB7" s="25">
        <v>94.01</v>
      </c>
      <c r="BC7" s="25">
        <v>111.08</v>
      </c>
      <c r="BD7" s="25">
        <v>185.62</v>
      </c>
      <c r="BE7" s="25" t="s">
        <v>99</v>
      </c>
      <c r="BF7" s="25" t="s">
        <v>99</v>
      </c>
      <c r="BG7" s="25" t="s">
        <v>99</v>
      </c>
      <c r="BH7" s="25">
        <v>2318.5700000000002</v>
      </c>
      <c r="BI7" s="25">
        <v>2160.84</v>
      </c>
      <c r="BJ7" s="25" t="s">
        <v>99</v>
      </c>
      <c r="BK7" s="25" t="s">
        <v>99</v>
      </c>
      <c r="BL7" s="25" t="s">
        <v>99</v>
      </c>
      <c r="BM7" s="25">
        <v>1421.84</v>
      </c>
      <c r="BN7" s="25">
        <v>1596.62</v>
      </c>
      <c r="BO7" s="25">
        <v>1125.3900000000001</v>
      </c>
      <c r="BP7" s="25" t="s">
        <v>99</v>
      </c>
      <c r="BQ7" s="25" t="s">
        <v>99</v>
      </c>
      <c r="BR7" s="25" t="s">
        <v>99</v>
      </c>
      <c r="BS7" s="25">
        <v>7.61</v>
      </c>
      <c r="BT7" s="25">
        <v>6.87</v>
      </c>
      <c r="BU7" s="25" t="s">
        <v>99</v>
      </c>
      <c r="BV7" s="25" t="s">
        <v>99</v>
      </c>
      <c r="BW7" s="25" t="s">
        <v>99</v>
      </c>
      <c r="BX7" s="25">
        <v>35.72</v>
      </c>
      <c r="BY7" s="25">
        <v>33.659999999999997</v>
      </c>
      <c r="BZ7" s="25">
        <v>60.84</v>
      </c>
      <c r="CA7" s="25" t="s">
        <v>99</v>
      </c>
      <c r="CB7" s="25" t="s">
        <v>99</v>
      </c>
      <c r="CC7" s="25" t="s">
        <v>99</v>
      </c>
      <c r="CD7" s="25">
        <v>1836.41</v>
      </c>
      <c r="CE7" s="25">
        <v>2121.9699999999998</v>
      </c>
      <c r="CF7" s="25" t="s">
        <v>99</v>
      </c>
      <c r="CG7" s="25" t="s">
        <v>99</v>
      </c>
      <c r="CH7" s="25" t="s">
        <v>99</v>
      </c>
      <c r="CI7" s="25">
        <v>471.3</v>
      </c>
      <c r="CJ7" s="25">
        <v>506.68</v>
      </c>
      <c r="CK7" s="25">
        <v>272.95</v>
      </c>
      <c r="CL7" s="25" t="s">
        <v>99</v>
      </c>
      <c r="CM7" s="25" t="s">
        <v>99</v>
      </c>
      <c r="CN7" s="25" t="s">
        <v>99</v>
      </c>
      <c r="CO7" s="25">
        <v>16.45</v>
      </c>
      <c r="CP7" s="25">
        <v>19.989999999999998</v>
      </c>
      <c r="CQ7" s="25" t="s">
        <v>99</v>
      </c>
      <c r="CR7" s="25" t="s">
        <v>99</v>
      </c>
      <c r="CS7" s="25" t="s">
        <v>99</v>
      </c>
      <c r="CT7" s="25">
        <v>51.52</v>
      </c>
      <c r="CU7" s="25">
        <v>48.75</v>
      </c>
      <c r="CV7" s="25">
        <v>51.15</v>
      </c>
      <c r="CW7" s="25" t="s">
        <v>99</v>
      </c>
      <c r="CX7" s="25" t="s">
        <v>99</v>
      </c>
      <c r="CY7" s="25" t="s">
        <v>99</v>
      </c>
      <c r="CZ7" s="25">
        <v>90.07</v>
      </c>
      <c r="DA7" s="25">
        <v>66.14</v>
      </c>
      <c r="DB7" s="25" t="s">
        <v>99</v>
      </c>
      <c r="DC7" s="25" t="s">
        <v>99</v>
      </c>
      <c r="DD7" s="25" t="s">
        <v>99</v>
      </c>
      <c r="DE7" s="25">
        <v>61.29</v>
      </c>
      <c r="DF7" s="25">
        <v>60.88</v>
      </c>
      <c r="DG7" s="25">
        <v>74.540000000000006</v>
      </c>
      <c r="DH7" s="25" t="s">
        <v>99</v>
      </c>
      <c r="DI7" s="25" t="s">
        <v>99</v>
      </c>
      <c r="DJ7" s="25" t="s">
        <v>99</v>
      </c>
      <c r="DK7" s="25">
        <v>51.13</v>
      </c>
      <c r="DL7" s="25">
        <v>52.02</v>
      </c>
      <c r="DM7" s="25" t="s">
        <v>99</v>
      </c>
      <c r="DN7" s="25" t="s">
        <v>99</v>
      </c>
      <c r="DO7" s="25" t="s">
        <v>99</v>
      </c>
      <c r="DP7" s="25">
        <v>24.16</v>
      </c>
      <c r="DQ7" s="25">
        <v>29.81</v>
      </c>
      <c r="DR7" s="25">
        <v>35.99</v>
      </c>
      <c r="DS7" s="25" t="s">
        <v>99</v>
      </c>
      <c r="DT7" s="25" t="s">
        <v>99</v>
      </c>
      <c r="DU7" s="25" t="s">
        <v>99</v>
      </c>
      <c r="DV7" s="25">
        <v>69.010000000000005</v>
      </c>
      <c r="DW7" s="25">
        <v>67.11</v>
      </c>
      <c r="DX7" s="25" t="s">
        <v>99</v>
      </c>
      <c r="DY7" s="25" t="s">
        <v>99</v>
      </c>
      <c r="DZ7" s="25" t="s">
        <v>99</v>
      </c>
      <c r="EA7" s="25">
        <v>18.829999999999998</v>
      </c>
      <c r="EB7" s="25">
        <v>18.05</v>
      </c>
      <c r="EC7" s="25">
        <v>17.28</v>
      </c>
      <c r="ED7" s="25" t="s">
        <v>99</v>
      </c>
      <c r="EE7" s="25" t="s">
        <v>99</v>
      </c>
      <c r="EF7" s="25" t="s">
        <v>99</v>
      </c>
      <c r="EG7" s="25">
        <v>0.95</v>
      </c>
      <c r="EH7" s="25">
        <v>1.9</v>
      </c>
      <c r="EI7" s="25" t="s">
        <v>99</v>
      </c>
      <c r="EJ7" s="25" t="s">
        <v>99</v>
      </c>
      <c r="EK7" s="25" t="s">
        <v>99</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村重　誠之</cp:lastModifiedBy>
  <cp:lastPrinted>2023-02-02T02:21:59Z</cp:lastPrinted>
  <dcterms:created xsi:type="dcterms:W3CDTF">2022-12-01T01:04:00Z</dcterms:created>
  <dcterms:modified xsi:type="dcterms:W3CDTF">2023-02-02T02:22:13Z</dcterms:modified>
  <cp:category/>
</cp:coreProperties>
</file>