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idou-001\Desktop\"/>
    </mc:Choice>
  </mc:AlternateContent>
  <xr:revisionPtr revIDLastSave="0" documentId="13_ncr:1_{D4CEC32F-43B4-4DA1-A576-E447913C8A2E}" xr6:coauthVersionLast="44" xr6:coauthVersionMax="44" xr10:uidLastSave="{00000000-0000-0000-0000-000000000000}"/>
  <workbookProtection workbookAlgorithmName="SHA-512" workbookHashValue="2AOS0bJlnkeOtxzmnbfqpeltawzgwdT8lzCqsS6bkZUoxsqfGisaA7KITR7mLh54Ju1y3tfgYVbonT8wXt0Tsw==" workbookSaltValue="w2tx00m4eeLe+PukRcshB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F85" i="4"/>
  <c r="BB10" i="4"/>
  <c r="AL10" i="4"/>
  <c r="I10" i="4"/>
  <c r="B10" i="4"/>
  <c r="BB8" i="4"/>
  <c r="AT8" i="4"/>
  <c r="AL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<sst xmlns="http://schemas.openxmlformats.org/spreadsheetml/2006/main" count="228" uniqueCount="114">
  <si>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</si>
  <si>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</si>
  <si>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</si>
  <si>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</si>
  <si>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</si>
  <si>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</si>
  <si>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</si>
  <si>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</si>
  <si>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</si>
  <si>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</si>
  <si>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</si>
  <si>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</si>
  <si>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</si>
  <si>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</si>
  <si>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</si>
  <si>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</si>
  <si>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</si>
  <si>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</si>
  <si>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</si>
  <si>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</si>
  <si>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</si>
  <si>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</si>
  <si>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</si>
  <si>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</si>
  <si>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</si>
  <si>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</si>
  <si>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</si>
  <si>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</si>
  <si>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</si>
  <si>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</si>
  <si>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</si>
  <si>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</si>
  <si>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</si>
  <si>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</si>
  <si>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</si>
  <si>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</si>
  <si>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</si>
  <si>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</si>
  <si>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</si>
  <si>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</si>
  <si>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</si>
  <si>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</si>
  <si>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</si>
  <si>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</si>
  <si>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</si>
  <si>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</si>
  <si>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</si>
  <si>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</si>
  <si>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</si>
  <si>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</si>
  <si>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</si>
  <si>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</si>
  <si>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</si>
  <si>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</si>
  <si>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</si>
  <si>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</si>
  <si>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</si>
  <si>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</si>
  <si>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</si>
  <si>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</si>
  <si>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</si>
  <si>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</si>
  <si>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</si>
  <si>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</si>
  <si>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</si>
  <si>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</si>
  <si>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</si>
  <si>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</si>
  <si>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</si>
  <si>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</si>
  <si>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</si>
  <si>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</si>
  <si>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</si>
  <si>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</si>
  <si>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</si>
  <si>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</si>
  <si>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</si>
  <si>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</si>
  <si>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</si>
  <si>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</si>
  <si>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</si>
  <si>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</si>
  <si>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</si>
  <si>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</si>
  <si>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</si>
  <si>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</si>
  <si>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</si>
  <si>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</si>
  <si>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</si>
  <si>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</si>
  <si>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</si>
  <si>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</si>
  <si>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</si>
  <si>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</si>
  <si>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</si>
  <si>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</si>
  <si>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</si>
  <si>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</si>
  <si>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</si>
  <si>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</si>
  <si>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</si>
  <si>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</si>
  <si>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</si>
  <si>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</si>
  <si>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</si>
  <si>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</si>
  <si>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</si>
  <si>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</si>
  <si>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</si>
  <si>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</si>
  <si>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</si>
  <si>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管路更新率については、ともに全国平均値、類似団体平均値よりも良好な数値で推移しているものの、有形固定資産減価償却率は年々、増加傾向にあり、資産全体の老朽化の度合いは進行している状況である。
　今後、水道施設全体の更新の必要性が高まるなか、アセットマネジメント計画に基づく、計画的な施設更新を実施していく必要がある。</t>
    <rPh sb="1" eb="3">
      <t>カンロ</t>
    </rPh>
    <rPh sb="3" eb="6">
      <t>ケイネンカ</t>
    </rPh>
    <rPh sb="6" eb="7">
      <t>リツ</t>
    </rPh>
    <rPh sb="38" eb="40">
      <t>リョウコウ</t>
    </rPh>
    <rPh sb="66" eb="68">
      <t>ネンネン</t>
    </rPh>
    <rPh sb="77" eb="79">
      <t>シサン</t>
    </rPh>
    <rPh sb="79" eb="81">
      <t>ゼンタイ</t>
    </rPh>
    <rPh sb="82" eb="85">
      <t>ロウキュウカ</t>
    </rPh>
    <rPh sb="86" eb="88">
      <t>ドア</t>
    </rPh>
    <rPh sb="90" eb="92">
      <t>シンコウ</t>
    </rPh>
    <rPh sb="96" eb="98">
      <t>ジョウキョウ</t>
    </rPh>
    <phoneticPr fontId="4"/>
  </si>
  <si>
    <t xml:space="preserve"> 単年度の収支の状況を表す経常収支比率が100％以上であり、累積欠損金も発生していないことから現時点における経営状態は健全である。
　流動比率は100％を上回っており、短期的な債務に対する支払能力は十分に有しているが、企業債残高対給水収益比率が全国平均値、類似団体平均値を大きく上回っており、今後、企業債の償還ピークを迎えることから引き続き、健全な経営を維持し一定の流動比率を確保していく必要がある。
　給水原価は全国平均値、類似団体平均値を大きく下回っており、料金回収率が100％を上回っていることから給水に係る費用を給水収益で賄うことができている。しかしながら、人口減少及び節水機器の普及による有収水量の減少が予測されること、また、エネルギー価格上昇に伴う動力費の増加をはじめとした物価水準の高騰傾向を踏まえ、引き続き、環境の変化に応じた経営を行っていく必要がある。
　施設利用率は、大口需要者である工場の使用水量に対応する施設規模を有しているものの、近年は工場の使用水量がピーク時から減少し低い数値で推移しており、施設能力に余力を残す状態となっている。有収率はほぼ横ばいで推移しているが、計画的な老朽施設の更新により数値の向上を図っていくことが必要である。</t>
    <rPh sb="323" eb="325">
      <t>カカク</t>
    </rPh>
    <rPh sb="325" eb="327">
      <t>ジョウショウ</t>
    </rPh>
    <rPh sb="328" eb="329">
      <t>トモナ</t>
    </rPh>
    <rPh sb="330" eb="332">
      <t>ドウリョク</t>
    </rPh>
    <rPh sb="332" eb="333">
      <t>ヒ</t>
    </rPh>
    <rPh sb="334" eb="336">
      <t>ゾウカ</t>
    </rPh>
    <rPh sb="343" eb="345">
      <t>ブッカ</t>
    </rPh>
    <rPh sb="345" eb="347">
      <t>スイジュン</t>
    </rPh>
    <rPh sb="348" eb="350">
      <t>コウトウ</t>
    </rPh>
    <rPh sb="350" eb="352">
      <t>ケイコウ</t>
    </rPh>
    <rPh sb="442" eb="443">
      <t>ジ</t>
    </rPh>
    <phoneticPr fontId="4"/>
  </si>
  <si>
    <t>　近年では、経常収支比率が100％を上回っており、毎年度、一定の純利益を計上することができているため、短期的な視点においては経営状態は安定している。
　しかしながら、水道事業の主たる収入源である水道料金収入については、人口減少等により減少傾向が続くなか、エネルギー価格の上昇をはじめとした物価上昇等により、費用面は増加傾向にあるため、今後も健全な経営の維持・向上を図ることにより、事業環境の変化に対応できる経営基盤の強化に取り組んでいく必要がある。</t>
    <rPh sb="122" eb="123">
      <t>ツヅ</t>
    </rPh>
    <rPh sb="132" eb="134">
      <t>カカク</t>
    </rPh>
    <rPh sb="135" eb="137">
      <t>ジョウショウ</t>
    </rPh>
    <rPh sb="144" eb="146">
      <t>ブッカ</t>
    </rPh>
    <rPh sb="146" eb="148">
      <t>ジョウショウ</t>
    </rPh>
    <rPh sb="148" eb="149">
      <t>トウ</t>
    </rPh>
    <rPh sb="153" eb="156">
      <t>ヒヨウメン</t>
    </rPh>
    <rPh sb="157" eb="159">
      <t>ゾウカ</t>
    </rPh>
    <rPh sb="159" eb="16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</si>
</sst>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1.56</c:v>
                </c:pt>
                <c:pt idx="1">
                  <c:v>1.43</c:v>
                </c:pt>
                <c:pt idx="2">
                  <c:v>1.33</c:v>
                </c:pt>
                <c:pt idx="3">
                  <c:v>1.23</c:v>
                </c:pt>
                <c:pt idx="4">
                  <c:v>0.83</c:v>
                </c:pt>
              </c:numCache>
            </c:numRef>
          </c:val>
          <c:extLst>
            <c:ext xmlns:c16="http://schemas.microsoft.com/office/drawing/2014/chart" uri="{C3380CC4-5D6E-409C-BE32-E72D297353CC}">
              <c16:uniqueId val="{00000000-45F6-4F63-B5C4-AFCB450E30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45F6-4F63-B5C4-AFCB450E30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52.56</c:v>
                </c:pt>
                <c:pt idx="1">
                  <c:v>54.3</c:v>
                </c:pt>
                <c:pt idx="2">
                  <c:v>53.3</c:v>
                </c:pt>
                <c:pt idx="3">
                  <c:v>51.31</c:v>
                </c:pt>
                <c:pt idx="4">
                  <c:v>53.36</c:v>
                </c:pt>
              </c:numCache>
            </c:numRef>
          </c:val>
          <c:extLst>
            <c:ext xmlns:c16="http://schemas.microsoft.com/office/drawing/2014/chart" uri="{C3380CC4-5D6E-409C-BE32-E72D297353CC}">
              <c16:uniqueId val="{00000000-8010-49FE-98D3-F95F1A3F92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010-49FE-98D3-F95F1A3F92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90.51</c:v>
                </c:pt>
                <c:pt idx="1">
                  <c:v>88.29</c:v>
                </c:pt>
                <c:pt idx="2">
                  <c:v>88.3</c:v>
                </c:pt>
                <c:pt idx="3">
                  <c:v>88.97</c:v>
                </c:pt>
                <c:pt idx="4">
                  <c:v>87.05</c:v>
                </c:pt>
              </c:numCache>
            </c:numRef>
          </c:val>
          <c:extLst>
            <c:ext xmlns:c16="http://schemas.microsoft.com/office/drawing/2014/chart" uri="{C3380CC4-5D6E-409C-BE32-E72D297353CC}">
              <c16:uniqueId val="{00000000-4D85-4CF0-89D4-963E9A06AD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D85-4CF0-89D4-963E9A06AD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117.12</c:v>
                </c:pt>
                <c:pt idx="1">
                  <c:v>117.02</c:v>
                </c:pt>
                <c:pt idx="2">
                  <c:v>118.03</c:v>
                </c:pt>
                <c:pt idx="3">
                  <c:v>120.04</c:v>
                </c:pt>
                <c:pt idx="4">
                  <c:v>120.69</c:v>
                </c:pt>
              </c:numCache>
            </c:numRef>
          </c:val>
          <c:extLst>
            <c:ext xmlns:c16="http://schemas.microsoft.com/office/drawing/2014/chart" uri="{C3380CC4-5D6E-409C-BE32-E72D297353CC}">
              <c16:uniqueId val="{00000000-2E5E-434D-BC94-B52F5E8AE1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2E5E-434D-BC94-B52F5E8AE1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42.84</c:v>
                </c:pt>
                <c:pt idx="1">
                  <c:v>43.14</c:v>
                </c:pt>
                <c:pt idx="2">
                  <c:v>44.5</c:v>
                </c:pt>
                <c:pt idx="3">
                  <c:v>46</c:v>
                </c:pt>
                <c:pt idx="4">
                  <c:v>47.44</c:v>
                </c:pt>
              </c:numCache>
            </c:numRef>
          </c:val>
          <c:extLst>
            <c:ext xmlns:c16="http://schemas.microsoft.com/office/drawing/2014/chart" uri="{C3380CC4-5D6E-409C-BE32-E72D297353CC}">
              <c16:uniqueId val="{00000000-2C01-4318-BAB8-047329AF46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C01-4318-BAB8-047329AF46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12.47</c:v>
                </c:pt>
                <c:pt idx="1">
                  <c:v>15.86</c:v>
                </c:pt>
                <c:pt idx="2">
                  <c:v>16.559999999999999</c:v>
                </c:pt>
                <c:pt idx="3">
                  <c:v>17.05</c:v>
                </c:pt>
                <c:pt idx="4">
                  <c:v>17.63</c:v>
                </c:pt>
              </c:numCache>
            </c:numRef>
          </c:val>
          <c:extLst>
            <c:ext xmlns:c16="http://schemas.microsoft.com/office/drawing/2014/chart" uri="{C3380CC4-5D6E-409C-BE32-E72D297353CC}">
              <c16:uniqueId val="{00000000-F394-458E-B91C-B9D9982600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F394-458E-B91C-B9D9982600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4-4D34-83EE-A2066919B0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B774-4D34-83EE-A2066919B0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230.61</c:v>
                </c:pt>
                <c:pt idx="1">
                  <c:v>273.10000000000002</c:v>
                </c:pt>
                <c:pt idx="2">
                  <c:v>314.76</c:v>
                </c:pt>
                <c:pt idx="3">
                  <c:v>324.66000000000003</c:v>
                </c:pt>
                <c:pt idx="4">
                  <c:v>352.91</c:v>
                </c:pt>
              </c:numCache>
            </c:numRef>
          </c:val>
          <c:extLst>
            <c:ext xmlns:c16="http://schemas.microsoft.com/office/drawing/2014/chart" uri="{C3380CC4-5D6E-409C-BE32-E72D297353CC}">
              <c16:uniqueId val="{00000000-DE51-4293-8A53-4AB564F024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DE51-4293-8A53-4AB564F024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542.05999999999995</c:v>
                </c:pt>
                <c:pt idx="1">
                  <c:v>522.48</c:v>
                </c:pt>
                <c:pt idx="2">
                  <c:v>528.73</c:v>
                </c:pt>
                <c:pt idx="3">
                  <c:v>534.9</c:v>
                </c:pt>
                <c:pt idx="4">
                  <c:v>514.57000000000005</c:v>
                </c:pt>
              </c:numCache>
            </c:numRef>
          </c:val>
          <c:extLst>
            <c:ext xmlns:c16="http://schemas.microsoft.com/office/drawing/2014/chart" uri="{C3380CC4-5D6E-409C-BE32-E72D297353CC}">
              <c16:uniqueId val="{00000000-C653-43A1-9257-9D7D28F94D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653-43A1-9257-9D7D28F94D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105.92</c:v>
                </c:pt>
                <c:pt idx="1">
                  <c:v>105.57</c:v>
                </c:pt>
                <c:pt idx="2">
                  <c:v>106.95</c:v>
                </c:pt>
                <c:pt idx="3">
                  <c:v>105.81</c:v>
                </c:pt>
                <c:pt idx="4">
                  <c:v>106.31</c:v>
                </c:pt>
              </c:numCache>
            </c:numRef>
          </c:val>
          <c:extLst>
            <c:ext xmlns:c16="http://schemas.microsoft.com/office/drawing/2014/chart" uri="{C3380CC4-5D6E-409C-BE32-E72D297353CC}">
              <c16:uniqueId val="{00000000-8B48-4B55-AA3B-D63817544A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B48-4B55-AA3B-D63817544A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115.81</c:v>
                </c:pt>
                <c:pt idx="1">
                  <c:v>116.2</c:v>
                </c:pt>
                <c:pt idx="2">
                  <c:v>114.9</c:v>
                </c:pt>
                <c:pt idx="3">
                  <c:v>116.43</c:v>
                </c:pt>
                <c:pt idx="4">
                  <c:v>115.85</c:v>
                </c:pt>
              </c:numCache>
            </c:numRef>
          </c:val>
          <c:extLst>
            <c:ext xmlns:c16="http://schemas.microsoft.com/office/drawing/2014/chart" uri="{C3380CC4-5D6E-409C-BE32-E72D297353CC}">
              <c16:uniqueId val="{00000000-2D95-4E43-9771-8FE8EEED74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D95-4E43-9771-8FE8EEED74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自治体職員</v>
      </c>
      <c r="AE8" s="76"/>
      <c r="AF8" s="76"/>
      <c r="AG8" s="76"/>
      <c r="AH8" s="76"/>
      <c r="AI8" s="76"/>
      <c r="AJ8" s="76"/>
      <c r="AK8" s="2"/>
      <c r="AL8" s="59">
        <f>データ!$R$6</f>
        <v>49870</v>
      </c>
      <c r="AM8" s="59"/>
      <c r="AN8" s="59"/>
      <c r="AO8" s="59"/>
      <c r="AP8" s="59"/>
      <c r="AQ8" s="59"/>
      <c r="AR8" s="59"/>
      <c r="AS8" s="59"/>
      <c r="AT8" s="56">
        <f>データ!$S$6</f>
        <v>92.13</v>
      </c>
      <c r="AU8" s="57"/>
      <c r="AV8" s="57"/>
      <c r="AW8" s="57"/>
      <c r="AX8" s="57"/>
      <c r="AY8" s="57"/>
      <c r="AZ8" s="57"/>
      <c r="BA8" s="57"/>
      <c r="BB8" s="46">
        <f>データ!$T$6</f>
        <v>541.29999999999995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50.32</v>
      </c>
      <c r="J10" s="57"/>
      <c r="K10" s="57"/>
      <c r="L10" s="57"/>
      <c r="M10" s="57"/>
      <c r="N10" s="57"/>
      <c r="O10" s="58"/>
      <c r="P10" s="46">
        <f>データ!$P$6</f>
        <v>94.94</v>
      </c>
      <c r="Q10" s="46"/>
      <c r="R10" s="46"/>
      <c r="S10" s="46"/>
      <c r="T10" s="46"/>
      <c r="U10" s="46"/>
      <c r="V10" s="46"/>
      <c r="W10" s="59">
        <f>データ!$Q$6</f>
        <v>2260</v>
      </c>
      <c r="X10" s="59"/>
      <c r="Y10" s="59"/>
      <c r="Z10" s="59"/>
      <c r="AA10" s="59"/>
      <c r="AB10" s="59"/>
      <c r="AC10" s="59"/>
      <c r="AD10" s="2"/>
      <c r="AE10" s="2"/>
      <c r="AF10" s="2"/>
      <c r="AG10" s="2"/>
      <c r="AH10" s="2"/>
      <c r="AI10" s="2"/>
      <c r="AJ10" s="2"/>
      <c r="AK10" s="2"/>
      <c r="AL10" s="59">
        <f>データ!$U$6</f>
        <v>47184</v>
      </c>
      <c r="AM10" s="59"/>
      <c r="AN10" s="59"/>
      <c r="AO10" s="59"/>
      <c r="AP10" s="59"/>
      <c r="AQ10" s="59"/>
      <c r="AR10" s="59"/>
      <c r="AS10" s="59"/>
      <c r="AT10" s="56">
        <f>データ!$V$6</f>
        <v>46.58</v>
      </c>
      <c r="AU10" s="57"/>
      <c r="AV10" s="57"/>
      <c r="AW10" s="57"/>
      <c r="AX10" s="57"/>
      <c r="AY10" s="57"/>
      <c r="AZ10" s="57"/>
      <c r="BA10" s="57"/>
      <c r="BB10" s="46">
        <f>データ!$W$6</f>
        <v>1012.97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AWu9DVMZQpHfCgMbFZGX550qLDLZBq1ExPVw6XBotwNw9YvjounL8G1xPPu6why6zN5zHreh7KfUfX9oOp6iA==" saltValue="feiK83d5IwsAQ3GUes4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352101</v>
      </c>
      <c r="D6" s="20">
        <f t="shared" si="3"/>
        <v>46</v>
      </c>
      <c r="E6" s="20">
        <f t="shared" si="3"/>
        <v>1</v>
      </c>
      <c r="F6" s="20">
        <f t="shared" si="3"/>
        <v>0</v>
      </c>
      <c r="G6" s="20">
        <f t="shared" si="3"/>
        <v>1</v>
      </c>
      <c r="H6" s="20" t="str">
        <f t="shared" si="3"/>
        <v>山口県　光市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50.32</v>
      </c>
      <c r="P6" s="21">
        <f t="shared" si="3"/>
        <v>94.94</v>
      </c>
      <c r="Q6" s="21">
        <f t="shared" si="3"/>
        <v>2260</v>
      </c>
      <c r="R6" s="21">
        <f t="shared" si="3"/>
        <v>49870</v>
      </c>
      <c r="S6" s="21">
        <f t="shared" si="3"/>
        <v>92.13</v>
      </c>
      <c r="T6" s="21">
        <f t="shared" si="3"/>
        <v>541.29999999999995</v>
      </c>
      <c r="U6" s="21">
        <f t="shared" si="3"/>
        <v>47184</v>
      </c>
      <c r="V6" s="21">
        <f t="shared" si="3"/>
        <v>46.58</v>
      </c>
      <c r="W6" s="21">
        <f t="shared" si="3"/>
        <v>1012.97</v>
      </c>
      <c r="X6" s="22">
        <f>IF(X7="",NA(),X7)</f>
        <v>117.12</v>
      </c>
      <c r="Y6" s="22">
        <f t="shared" ref="Y6:AG6" si="4">IF(Y7="",NA(),Y7)</f>
        <v>117.02</v>
      </c>
      <c r="Z6" s="22">
        <f t="shared" si="4"/>
        <v>118.03</v>
      </c>
      <c r="AA6" s="22">
        <f t="shared" si="4"/>
        <v>120.04</v>
      </c>
      <c r="AB6" s="22">
        <f t="shared" si="4"/>
        <v>120.69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230.61</v>
      </c>
      <c r="AU6" s="22">
        <f t="shared" ref="AU6:BC6" si="6">IF(AU7="",NA(),AU7)</f>
        <v>273.10000000000002</v>
      </c>
      <c r="AV6" s="22">
        <f t="shared" si="6"/>
        <v>314.76</v>
      </c>
      <c r="AW6" s="22">
        <f t="shared" si="6"/>
        <v>324.66000000000003</v>
      </c>
      <c r="AX6" s="22">
        <f t="shared" si="6"/>
        <v>352.91</v>
      </c>
      <c r="AY6" s="22">
        <f t="shared" si="6"/>
        <v>357.34</v>
      </c>
      <c r="AZ6" s="22">
        <f t="shared" si="6"/>
        <v>366.03</v>
      </c>
      <c r="BA6" s="22">
        <f t="shared" si="6"/>
        <v>365.18</v>
      </c>
      <c r="BB6" s="22">
        <f t="shared" si="6"/>
        <v>327.77</v>
      </c>
      <c r="BC6" s="22">
        <f t="shared" si="6"/>
        <v>338.02</v>
      </c>
      <c r="BD6" s="21" t="str">
        <f>IF(BD7="","",IF(BD7="-","【-】","【"&amp;SUBSTITUTE(TEXT(BD7,"#,##0.00"),"-","△")&amp;"】"))</f>
        <v>【261.51】</v>
      </c>
      <c r="BE6" s="22">
        <f>IF(BE7="",NA(),BE7)</f>
        <v>542.05999999999995</v>
      </c>
      <c r="BF6" s="22">
        <f t="shared" ref="BF6:BN6" si="7">IF(BF7="",NA(),BF7)</f>
        <v>522.48</v>
      </c>
      <c r="BG6" s="22">
        <f t="shared" si="7"/>
        <v>528.73</v>
      </c>
      <c r="BH6" s="22">
        <f t="shared" si="7"/>
        <v>534.9</v>
      </c>
      <c r="BI6" s="22">
        <f t="shared" si="7"/>
        <v>514.57000000000005</v>
      </c>
      <c r="BJ6" s="22">
        <f t="shared" si="7"/>
        <v>373.69</v>
      </c>
      <c r="BK6" s="22">
        <f t="shared" si="7"/>
        <v>370.12</v>
      </c>
      <c r="BL6" s="22">
        <f t="shared" si="7"/>
        <v>371.65</v>
      </c>
      <c r="BM6" s="22">
        <f t="shared" si="7"/>
        <v>397.1</v>
      </c>
      <c r="BN6" s="22">
        <f t="shared" si="7"/>
        <v>379.91</v>
      </c>
      <c r="BO6" s="21" t="str">
        <f>IF(BO7="","",IF(BO7="-","【-】","【"&amp;SUBSTITUTE(TEXT(BO7,"#,##0.00"),"-","△")&amp;"】"))</f>
        <v>【265.16】</v>
      </c>
      <c r="BP6" s="22">
        <f>IF(BP7="",NA(),BP7)</f>
        <v>105.92</v>
      </c>
      <c r="BQ6" s="22">
        <f t="shared" ref="BQ6:BY6" si="8">IF(BQ7="",NA(),BQ7)</f>
        <v>105.57</v>
      </c>
      <c r="BR6" s="22">
        <f t="shared" si="8"/>
        <v>106.95</v>
      </c>
      <c r="BS6" s="22">
        <f t="shared" si="8"/>
        <v>105.81</v>
      </c>
      <c r="BT6" s="22">
        <f t="shared" si="8"/>
        <v>106.31</v>
      </c>
      <c r="BU6" s="22">
        <f t="shared" si="8"/>
        <v>99.87</v>
      </c>
      <c r="BV6" s="22">
        <f t="shared" si="8"/>
        <v>100.42</v>
      </c>
      <c r="BW6" s="22">
        <f t="shared" si="8"/>
        <v>98.77</v>
      </c>
      <c r="BX6" s="22">
        <f t="shared" si="8"/>
        <v>95.79</v>
      </c>
      <c r="BY6" s="22">
        <f t="shared" si="8"/>
        <v>98.3</v>
      </c>
      <c r="BZ6" s="21" t="str">
        <f>IF(BZ7="","",IF(BZ7="-","【-】","【"&amp;SUBSTITUTE(TEXT(BZ7,"#,##0.00"),"-","△")&amp;"】"))</f>
        <v>【102.35】</v>
      </c>
      <c r="CA6" s="22">
        <f>IF(CA7="",NA(),CA7)</f>
        <v>115.81</v>
      </c>
      <c r="CB6" s="22">
        <f t="shared" ref="CB6:CJ6" si="9">IF(CB7="",NA(),CB7)</f>
        <v>116.2</v>
      </c>
      <c r="CC6" s="22">
        <f t="shared" si="9"/>
        <v>114.9</v>
      </c>
      <c r="CD6" s="22">
        <f t="shared" si="9"/>
        <v>116.43</v>
      </c>
      <c r="CE6" s="22">
        <f t="shared" si="9"/>
        <v>115.85</v>
      </c>
      <c r="CF6" s="22">
        <f t="shared" si="9"/>
        <v>171.81</v>
      </c>
      <c r="CG6" s="22">
        <f t="shared" si="9"/>
        <v>171.67</v>
      </c>
      <c r="CH6" s="22">
        <f t="shared" si="9"/>
        <v>173.67</v>
      </c>
      <c r="CI6" s="22">
        <f t="shared" si="9"/>
        <v>171.13</v>
      </c>
      <c r="CJ6" s="22">
        <f t="shared" si="9"/>
        <v>173.7</v>
      </c>
      <c r="CK6" s="21" t="str">
        <f>IF(CK7="","",IF(CK7="-","【-】","【"&amp;SUBSTITUTE(TEXT(CK7,"#,##0.00"),"-","△")&amp;"】"))</f>
        <v>【167.74】</v>
      </c>
      <c r="CL6" s="22">
        <f>IF(CL7="",NA(),CL7)</f>
        <v>52.56</v>
      </c>
      <c r="CM6" s="22">
        <f t="shared" ref="CM6:CU6" si="10">IF(CM7="",NA(),CM7)</f>
        <v>54.3</v>
      </c>
      <c r="CN6" s="22">
        <f t="shared" si="10"/>
        <v>53.3</v>
      </c>
      <c r="CO6" s="22">
        <f t="shared" si="10"/>
        <v>51.31</v>
      </c>
      <c r="CP6" s="22">
        <f t="shared" si="10"/>
        <v>53.36</v>
      </c>
      <c r="CQ6" s="22">
        <f t="shared" si="10"/>
        <v>60.03</v>
      </c>
      <c r="CR6" s="22">
        <f t="shared" si="10"/>
        <v>59.74</v>
      </c>
      <c r="CS6" s="22">
        <f t="shared" si="10"/>
        <v>59.67</v>
      </c>
      <c r="CT6" s="22">
        <f t="shared" si="10"/>
        <v>60.12</v>
      </c>
      <c r="CU6" s="22">
        <f t="shared" si="10"/>
        <v>60.34</v>
      </c>
      <c r="CV6" s="21" t="str">
        <f>IF(CV7="","",IF(CV7="-","【-】","【"&amp;SUBSTITUTE(TEXT(CV7,"#,##0.00"),"-","△")&amp;"】"))</f>
        <v>【60.29】</v>
      </c>
      <c r="CW6" s="22">
        <f>IF(CW7="",NA(),CW7)</f>
        <v>90.51</v>
      </c>
      <c r="CX6" s="22">
        <f t="shared" ref="CX6:DF6" si="11">IF(CX7="",NA(),CX7)</f>
        <v>88.29</v>
      </c>
      <c r="CY6" s="22">
        <f t="shared" si="11"/>
        <v>88.3</v>
      </c>
      <c r="CZ6" s="22">
        <f t="shared" si="11"/>
        <v>88.97</v>
      </c>
      <c r="DA6" s="22">
        <f t="shared" si="11"/>
        <v>87.05</v>
      </c>
      <c r="DB6" s="22">
        <f t="shared" si="11"/>
        <v>84.81</v>
      </c>
      <c r="DC6" s="22">
        <f t="shared" si="11"/>
        <v>84.8</v>
      </c>
      <c r="DD6" s="22">
        <f t="shared" si="11"/>
        <v>84.6</v>
      </c>
      <c r="DE6" s="22">
        <f t="shared" si="11"/>
        <v>84.24</v>
      </c>
      <c r="DF6" s="22">
        <f t="shared" si="11"/>
        <v>84.19</v>
      </c>
      <c r="DG6" s="21" t="str">
        <f>IF(DG7="","",IF(DG7="-","【-】","【"&amp;SUBSTITUTE(TEXT(DG7,"#,##0.00"),"-","△")&amp;"】"))</f>
        <v>【90.12】</v>
      </c>
      <c r="DH6" s="22">
        <f>IF(DH7="",NA(),DH7)</f>
        <v>42.84</v>
      </c>
      <c r="DI6" s="22">
        <f t="shared" ref="DI6:DQ6" si="12">IF(DI7="",NA(),DI7)</f>
        <v>43.14</v>
      </c>
      <c r="DJ6" s="22">
        <f t="shared" si="12"/>
        <v>44.5</v>
      </c>
      <c r="DK6" s="22">
        <f t="shared" si="12"/>
        <v>46</v>
      </c>
      <c r="DL6" s="22">
        <f t="shared" si="12"/>
        <v>47.44</v>
      </c>
      <c r="DM6" s="22">
        <f t="shared" si="12"/>
        <v>47.28</v>
      </c>
      <c r="DN6" s="22">
        <f t="shared" si="12"/>
        <v>47.66</v>
      </c>
      <c r="DO6" s="22">
        <f t="shared" si="12"/>
        <v>48.17</v>
      </c>
      <c r="DP6" s="22">
        <f t="shared" si="12"/>
        <v>48.83</v>
      </c>
      <c r="DQ6" s="22">
        <f t="shared" si="12"/>
        <v>49.96</v>
      </c>
      <c r="DR6" s="21" t="str">
        <f>IF(DR7="","",IF(DR7="-","【-】","【"&amp;SUBSTITUTE(TEXT(DR7,"#,##0.00"),"-","△")&amp;"】"))</f>
        <v>【50.88】</v>
      </c>
      <c r="DS6" s="22">
        <f>IF(DS7="",NA(),DS7)</f>
        <v>12.47</v>
      </c>
      <c r="DT6" s="22">
        <f t="shared" ref="DT6:EB6" si="13">IF(DT7="",NA(),DT7)</f>
        <v>15.86</v>
      </c>
      <c r="DU6" s="22">
        <f t="shared" si="13"/>
        <v>16.559999999999999</v>
      </c>
      <c r="DV6" s="22">
        <f t="shared" si="13"/>
        <v>17.05</v>
      </c>
      <c r="DW6" s="22">
        <f t="shared" si="13"/>
        <v>17.63</v>
      </c>
      <c r="DX6" s="22">
        <f t="shared" si="13"/>
        <v>12.19</v>
      </c>
      <c r="DY6" s="22">
        <f t="shared" si="13"/>
        <v>15.1</v>
      </c>
      <c r="DZ6" s="22">
        <f t="shared" si="13"/>
        <v>17.12</v>
      </c>
      <c r="EA6" s="22">
        <f t="shared" si="13"/>
        <v>18.18</v>
      </c>
      <c r="EB6" s="22">
        <f t="shared" si="13"/>
        <v>19.32</v>
      </c>
      <c r="EC6" s="21" t="str">
        <f>IF(EC7="","",IF(EC7="-","【-】","【"&amp;SUBSTITUTE(TEXT(EC7,"#,##0.00"),"-","△")&amp;"】"))</f>
        <v>【22.30】</v>
      </c>
      <c r="ED6" s="22">
        <f>IF(ED7="",NA(),ED7)</f>
        <v>1.56</v>
      </c>
      <c r="EE6" s="22">
        <f t="shared" ref="EE6:EM6" si="14">IF(EE7="",NA(),EE7)</f>
        <v>1.43</v>
      </c>
      <c r="EF6" s="22">
        <f t="shared" si="14"/>
        <v>1.33</v>
      </c>
      <c r="EG6" s="22">
        <f t="shared" si="14"/>
        <v>1.23</v>
      </c>
      <c r="EH6" s="22">
        <f t="shared" si="14"/>
        <v>0.83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352101</v>
      </c>
      <c r="D7" s="24">
        <v>46</v>
      </c>
      <c r="E7" s="24">
        <v>1</v>
      </c>
      <c r="F7" s="24">
        <v>0</v>
      </c>
      <c r="G7" s="24">
        <v>1</v>
      </c>
      <c r="H7" s="24" t="s">
        <v>93</v>
      </c>
      <c r="I7" s="24" t="s">
        <v>94</v>
      </c>
      <c r="J7" s="24" t="s">
        <v>95</v>
      </c>
      <c r="K7" s="24" t="s">
        <v>96</v>
      </c>
      <c r="L7" s="24" t="s">
        <v>97</v>
      </c>
      <c r="M7" s="24" t="s">
        <v>98</v>
      </c>
      <c r="N7" s="25" t="s">
        <v>99</v>
      </c>
      <c r="O7" s="25">
        <v>50.32</v>
      </c>
      <c r="P7" s="25">
        <v>94.94</v>
      </c>
      <c r="Q7" s="25">
        <v>2260</v>
      </c>
      <c r="R7" s="25">
        <v>49870</v>
      </c>
      <c r="S7" s="25">
        <v>92.13</v>
      </c>
      <c r="T7" s="25">
        <v>541.29999999999995</v>
      </c>
      <c r="U7" s="25">
        <v>47184</v>
      </c>
      <c r="V7" s="25">
        <v>46.58</v>
      </c>
      <c r="W7" s="25">
        <v>1012.97</v>
      </c>
      <c r="X7" s="25">
        <v>117.12</v>
      </c>
      <c r="Y7" s="25">
        <v>117.02</v>
      </c>
      <c r="Z7" s="25">
        <v>118.03</v>
      </c>
      <c r="AA7" s="25">
        <v>120.04</v>
      </c>
      <c r="AB7" s="25">
        <v>120.69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230.61</v>
      </c>
      <c r="AU7" s="25">
        <v>273.10000000000002</v>
      </c>
      <c r="AV7" s="25">
        <v>314.76</v>
      </c>
      <c r="AW7" s="25">
        <v>324.66000000000003</v>
      </c>
      <c r="AX7" s="25">
        <v>352.91</v>
      </c>
      <c r="AY7" s="25">
        <v>357.34</v>
      </c>
      <c r="AZ7" s="25">
        <v>366.03</v>
      </c>
      <c r="BA7" s="25">
        <v>365.18</v>
      </c>
      <c r="BB7" s="25">
        <v>327.77</v>
      </c>
      <c r="BC7" s="25">
        <v>338.02</v>
      </c>
      <c r="BD7" s="25">
        <v>261.51</v>
      </c>
      <c r="BE7" s="25">
        <v>542.05999999999995</v>
      </c>
      <c r="BF7" s="25">
        <v>522.48</v>
      </c>
      <c r="BG7" s="25">
        <v>528.73</v>
      </c>
      <c r="BH7" s="25">
        <v>534.9</v>
      </c>
      <c r="BI7" s="25">
        <v>514.57000000000005</v>
      </c>
      <c r="BJ7" s="25">
        <v>373.69</v>
      </c>
      <c r="BK7" s="25">
        <v>370.12</v>
      </c>
      <c r="BL7" s="25">
        <v>371.65</v>
      </c>
      <c r="BM7" s="25">
        <v>397.1</v>
      </c>
      <c r="BN7" s="25">
        <v>379.91</v>
      </c>
      <c r="BO7" s="25">
        <v>265.16000000000003</v>
      </c>
      <c r="BP7" s="25">
        <v>105.92</v>
      </c>
      <c r="BQ7" s="25">
        <v>105.57</v>
      </c>
      <c r="BR7" s="25">
        <v>106.95</v>
      </c>
      <c r="BS7" s="25">
        <v>105.81</v>
      </c>
      <c r="BT7" s="25">
        <v>106.31</v>
      </c>
      <c r="BU7" s="25">
        <v>99.87</v>
      </c>
      <c r="BV7" s="25">
        <v>100.42</v>
      </c>
      <c r="BW7" s="25">
        <v>98.77</v>
      </c>
      <c r="BX7" s="25">
        <v>95.79</v>
      </c>
      <c r="BY7" s="25">
        <v>98.3</v>
      </c>
      <c r="BZ7" s="25">
        <v>102.35</v>
      </c>
      <c r="CA7" s="25">
        <v>115.81</v>
      </c>
      <c r="CB7" s="25">
        <v>116.2</v>
      </c>
      <c r="CC7" s="25">
        <v>114.9</v>
      </c>
      <c r="CD7" s="25">
        <v>116.43</v>
      </c>
      <c r="CE7" s="25">
        <v>115.85</v>
      </c>
      <c r="CF7" s="25">
        <v>171.81</v>
      </c>
      <c r="CG7" s="25">
        <v>171.67</v>
      </c>
      <c r="CH7" s="25">
        <v>173.67</v>
      </c>
      <c r="CI7" s="25">
        <v>171.13</v>
      </c>
      <c r="CJ7" s="25">
        <v>173.7</v>
      </c>
      <c r="CK7" s="25">
        <v>167.74</v>
      </c>
      <c r="CL7" s="25">
        <v>52.56</v>
      </c>
      <c r="CM7" s="25">
        <v>54.3</v>
      </c>
      <c r="CN7" s="25">
        <v>53.3</v>
      </c>
      <c r="CO7" s="25">
        <v>51.31</v>
      </c>
      <c r="CP7" s="25">
        <v>53.36</v>
      </c>
      <c r="CQ7" s="25">
        <v>60.03</v>
      </c>
      <c r="CR7" s="25">
        <v>59.74</v>
      </c>
      <c r="CS7" s="25">
        <v>59.67</v>
      </c>
      <c r="CT7" s="25">
        <v>60.12</v>
      </c>
      <c r="CU7" s="25">
        <v>60.34</v>
      </c>
      <c r="CV7" s="25">
        <v>60.29</v>
      </c>
      <c r="CW7" s="25">
        <v>90.51</v>
      </c>
      <c r="CX7" s="25">
        <v>88.29</v>
      </c>
      <c r="CY7" s="25">
        <v>88.3</v>
      </c>
      <c r="CZ7" s="25">
        <v>88.97</v>
      </c>
      <c r="DA7" s="25">
        <v>87.05</v>
      </c>
      <c r="DB7" s="25">
        <v>84.81</v>
      </c>
      <c r="DC7" s="25">
        <v>84.8</v>
      </c>
      <c r="DD7" s="25">
        <v>84.6</v>
      </c>
      <c r="DE7" s="25">
        <v>84.24</v>
      </c>
      <c r="DF7" s="25">
        <v>84.19</v>
      </c>
      <c r="DG7" s="25">
        <v>90.12</v>
      </c>
      <c r="DH7" s="25">
        <v>42.84</v>
      </c>
      <c r="DI7" s="25">
        <v>43.14</v>
      </c>
      <c r="DJ7" s="25">
        <v>44.5</v>
      </c>
      <c r="DK7" s="25">
        <v>46</v>
      </c>
      <c r="DL7" s="25">
        <v>47.44</v>
      </c>
      <c r="DM7" s="25">
        <v>47.28</v>
      </c>
      <c r="DN7" s="25">
        <v>47.66</v>
      </c>
      <c r="DO7" s="25">
        <v>48.17</v>
      </c>
      <c r="DP7" s="25">
        <v>48.83</v>
      </c>
      <c r="DQ7" s="25">
        <v>49.96</v>
      </c>
      <c r="DR7" s="25">
        <v>50.88</v>
      </c>
      <c r="DS7" s="25">
        <v>12.47</v>
      </c>
      <c r="DT7" s="25">
        <v>15.86</v>
      </c>
      <c r="DU7" s="25">
        <v>16.559999999999999</v>
      </c>
      <c r="DV7" s="25">
        <v>17.05</v>
      </c>
      <c r="DW7" s="25">
        <v>17.63</v>
      </c>
      <c r="DX7" s="25">
        <v>12.19</v>
      </c>
      <c r="DY7" s="25">
        <v>15.1</v>
      </c>
      <c r="DZ7" s="25">
        <v>17.12</v>
      </c>
      <c r="EA7" s="25">
        <v>18.18</v>
      </c>
      <c r="EB7" s="25">
        <v>19.32</v>
      </c>
      <c r="EC7" s="25">
        <v>22.3</v>
      </c>
      <c r="ED7" s="25">
        <v>1.56</v>
      </c>
      <c r="EE7" s="25">
        <v>1.43</v>
      </c>
      <c r="EF7" s="25">
        <v>1.33</v>
      </c>
      <c r="EG7" s="25">
        <v>1.23</v>
      </c>
      <c r="EH7" s="25">
        <v>0.83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SUIDOU-001</cp:lastModifiedBy>
  <cp:lastPrinted>2023-01-30T07:43:14Z</cp:lastPrinted>
  <dcterms:created xsi:type="dcterms:W3CDTF">2022-12-01T01:04:01Z</dcterms:created>
  <dcterms:modified xsi:type="dcterms:W3CDTF">2023-01-30T07:50:31Z</dcterms:modified>
  <cp:category/>
</cp:coreProperties>
</file>