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川井H23～\1 国・県\市町課\経営比較分析\R4\回答\"/>
    </mc:Choice>
  </mc:AlternateContent>
  <workbookProtection workbookAlgorithmName="SHA-512" workbookHashValue="kesiQJ91Hl+3tVtaRT0NcvFaC0DxZxsO4p+jUVhPdF3vrHq5uRJbtEPEDuWt++j4lbLxTd4dbvkvtzSRZENNeg==" workbookSaltValue="kcCQvMuVUEhiF5IyquIo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<sst xmlns="http://schemas.openxmlformats.org/spreadsheetml/2006/main" count="228" uniqueCount="115">
  <si>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</si>
  <si>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</si>
  <si>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</si>
  <si>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</si>
  <si>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</si>
  <si>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</si>
  <si>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</si>
  <si>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</si>
  <si>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</si>
  <si>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</si>
  <si>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</si>
  <si>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</si>
  <si>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</si>
  <si>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</si>
  <si>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</si>
  <si>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</si>
  <si>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</si>
  <si>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</si>
  <si>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</si>
  <si>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</si>
  <si>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</si>
  <si>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</si>
  <si>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</si>
  <si>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</si>
  <si>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</si>
  <si>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</si>
  <si>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</si>
  <si>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</si>
  <si>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</si>
  <si>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</si>
  <si>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</si>
  <si>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</si>
  <si>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</si>
  <si>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</si>
  <si>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</si>
  <si>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</si>
  <si>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</si>
  <si>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</si>
  <si>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</si>
  <si>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</si>
  <si>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</si>
  <si>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</si>
  <si>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</si>
  <si>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</si>
  <si>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</si>
  <si>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</si>
  <si>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</si>
  <si>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</si>
  <si>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</si>
  <si>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</si>
  <si>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</si>
  <si>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</si>
  <si>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</si>
  <si>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</si>
  <si>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</si>
  <si>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</si>
  <si>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</si>
  <si>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</si>
  <si>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</si>
  <si>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</si>
  <si>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</si>
  <si>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</si>
  <si>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</si>
  <si>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</si>
  <si>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</si>
  <si>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</si>
  <si>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</si>
  <si>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</si>
  <si>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</si>
  <si>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</si>
  <si>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</si>
  <si>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</si>
  <si>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</si>
  <si>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</si>
  <si>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</si>
  <si>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</si>
  <si>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</si>
  <si>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</si>
  <si>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</si>
  <si>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</si>
  <si>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</si>
  <si>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</si>
  <si>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</si>
  <si>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</si>
  <si>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</si>
  <si>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</si>
  <si>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</si>
  <si>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</si>
  <si>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</si>
  <si>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</si>
  <si>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</si>
  <si>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</si>
  <si>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</si>
  <si>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</si>
  <si>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</si>
  <si>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</si>
  <si>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</si>
  <si>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</si>
  <si>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</si>
  <si>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</si>
  <si>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</si>
  <si>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</si>
  <si>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</si>
  <si>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</si>
  <si>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</si>
  <si>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</si>
  <si>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</si>
  <si>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</si>
  <si>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</si>
  <si>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</si>
  <si>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</si>
  <si>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</si>
  <si>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29年度には簡易水道事業のうち、水道事業と隣接する伊保庄、阿月、大畠の３地区を水道事業に統合し、令和2年度には離島である平郡地区の簡易水道事業と会計統合し、令和3年度には遊休資産の整理を行うなど、より一層の経営の効率化に取り組んでいる。
　しかし、配水量と受水の責任水量との乖離は年々増大しており、水需要は引き続き減少傾向にある。
　今後も【柳井市水道事業経営戦略】及び【柳井市水道事業老朽管更新計画】に基づき効率的な経営を実施していくが、本事業体の経営努力だけでは限界があり、高料金対策等の給水収益以外の収入が今後も必要なものとなる。</t>
    <rPh sb="52" eb="54">
      <t>レイワ</t>
    </rPh>
    <rPh sb="55" eb="57">
      <t>ネンド</t>
    </rPh>
    <rPh sb="59" eb="61">
      <t>リトウ</t>
    </rPh>
    <rPh sb="64" eb="66">
      <t>ヘイグン</t>
    </rPh>
    <rPh sb="66" eb="68">
      <t>チク</t>
    </rPh>
    <rPh sb="69" eb="71">
      <t>カンイ</t>
    </rPh>
    <rPh sb="71" eb="73">
      <t>スイドウ</t>
    </rPh>
    <rPh sb="73" eb="75">
      <t>ジギョウ</t>
    </rPh>
    <rPh sb="76" eb="78">
      <t>カイケイ</t>
    </rPh>
    <rPh sb="78" eb="80">
      <t>トウゴウ</t>
    </rPh>
    <rPh sb="82" eb="84">
      <t>レイワ</t>
    </rPh>
    <rPh sb="85" eb="87">
      <t>ネンド</t>
    </rPh>
    <rPh sb="89" eb="91">
      <t>ユウキュウ</t>
    </rPh>
    <rPh sb="91" eb="93">
      <t>シサン</t>
    </rPh>
    <rPh sb="94" eb="96">
      <t>セイリ</t>
    </rPh>
    <rPh sb="97" eb="98">
      <t>オコナ</t>
    </rPh>
    <rPh sb="157" eb="158">
      <t>ヒ</t>
    </rPh>
    <rPh sb="159" eb="160">
      <t>ツヅ</t>
    </rPh>
    <phoneticPr fontId="4"/>
  </si>
  <si>
    <t>①経常収支比率は100%を上回っているが、給水収益以外の収入も多く、【柳井市水道事業経営戦略】に基づき費用削減等を図り一層の経営改善に努めていく必要がある。
②欠損金は、遊休資産の整理に伴う減損処理により、多額の特別損失を計上したもの。
③流動比率は、類似団体と比較しても上回っており、支払能力は問題ない。
④企業債残高対給水収益比率は、類似団体と比較すると若干高い。今後も、建設改良積立金を活用し、建設改良事業に対する企業債の借入比率の検討を行う。
⑤料金回収率は、100％を大幅に下回っており、類似団体と比較しても低い。責任水量制と高額な受水費を直接的に水道料金に反映させないため一般会計からの繰入れが必要である。
⑥給水原価は、広島県境の弥栄ダムを水源とする柳井地域広域水道企業団から責任水量制で全量受水しているため、類似団体と比較すると大幅に高い。
⑦施設利用率は、遊休資産の整理を行ったことにより、大幅に上昇し、類似団体と比較しても上回っている。
⑧有収率は、老朽管更新を計画的に行っており、上昇傾向にある。類似団体と比較しても上回っている状態にある。</t>
    <rPh sb="1" eb="3">
      <t>ケイジョウ</t>
    </rPh>
    <rPh sb="3" eb="5">
      <t>シュウシ</t>
    </rPh>
    <rPh sb="5" eb="7">
      <t>ヒリツ</t>
    </rPh>
    <rPh sb="13" eb="15">
      <t>ウワマワ</t>
    </rPh>
    <rPh sb="21" eb="23">
      <t>キュウスイ</t>
    </rPh>
    <rPh sb="23" eb="25">
      <t>シュウエキ</t>
    </rPh>
    <rPh sb="25" eb="27">
      <t>イガイ</t>
    </rPh>
    <rPh sb="28" eb="30">
      <t>シュウニュウ</t>
    </rPh>
    <rPh sb="31" eb="32">
      <t>オオ</t>
    </rPh>
    <rPh sb="80" eb="83">
      <t>ケッソンキン</t>
    </rPh>
    <rPh sb="85" eb="87">
      <t>ユウキュウ</t>
    </rPh>
    <rPh sb="87" eb="89">
      <t>シサン</t>
    </rPh>
    <rPh sb="90" eb="92">
      <t>セイリ</t>
    </rPh>
    <rPh sb="93" eb="94">
      <t>トモナ</t>
    </rPh>
    <rPh sb="95" eb="97">
      <t>ゲンソン</t>
    </rPh>
    <rPh sb="97" eb="99">
      <t>ショリ</t>
    </rPh>
    <rPh sb="103" eb="105">
      <t>タガク</t>
    </rPh>
    <rPh sb="106" eb="108">
      <t>トクベツ</t>
    </rPh>
    <rPh sb="108" eb="110">
      <t>ソンシツ</t>
    </rPh>
    <rPh sb="111" eb="113">
      <t>ケイジョウ</t>
    </rPh>
    <rPh sb="120" eb="122">
      <t>リュウドウ</t>
    </rPh>
    <rPh sb="122" eb="124">
      <t>ヒリツ</t>
    </rPh>
    <rPh sb="155" eb="157">
      <t>キギョウ</t>
    </rPh>
    <rPh sb="157" eb="158">
      <t>サイ</t>
    </rPh>
    <rPh sb="158" eb="159">
      <t>ザン</t>
    </rPh>
    <rPh sb="159" eb="160">
      <t>タカ</t>
    </rPh>
    <rPh sb="160" eb="161">
      <t>タイ</t>
    </rPh>
    <rPh sb="161" eb="163">
      <t>キュウスイ</t>
    </rPh>
    <rPh sb="163" eb="165">
      <t>シュウエキ</t>
    </rPh>
    <rPh sb="165" eb="167">
      <t>ヒリツ</t>
    </rPh>
    <rPh sb="227" eb="229">
      <t>リョウキン</t>
    </rPh>
    <rPh sb="229" eb="231">
      <t>カイシュウ</t>
    </rPh>
    <rPh sb="231" eb="232">
      <t>リツ</t>
    </rPh>
    <rPh sb="311" eb="313">
      <t>キュウスイ</t>
    </rPh>
    <rPh sb="313" eb="315">
      <t>ゲンカ</t>
    </rPh>
    <rPh sb="380" eb="382">
      <t>シセツ</t>
    </rPh>
    <rPh sb="382" eb="384">
      <t>リヨウ</t>
    </rPh>
    <rPh sb="384" eb="385">
      <t>リツ</t>
    </rPh>
    <rPh sb="387" eb="389">
      <t>ユウキュウ</t>
    </rPh>
    <rPh sb="389" eb="391">
      <t>シサン</t>
    </rPh>
    <rPh sb="392" eb="394">
      <t>セイリ</t>
    </rPh>
    <rPh sb="395" eb="396">
      <t>オコナ</t>
    </rPh>
    <rPh sb="404" eb="406">
      <t>オオハバ</t>
    </rPh>
    <rPh sb="407" eb="409">
      <t>ジョウショウ</t>
    </rPh>
    <rPh sb="421" eb="422">
      <t>ウエ</t>
    </rPh>
    <rPh sb="430" eb="433">
      <t>ユウシュウリツ</t>
    </rPh>
    <phoneticPr fontId="4"/>
  </si>
  <si>
    <t>　①有形固定資産減価償却率及び②管路経年化率は、類似団体より低くなっているが、前年度に比べて数値が増加しており、経年化は進みつつある。
　③管路更新率は、計画的に管路の更新を行っているため、類似団体と比べ高くなっている。今後は配水本管の整備を進めて行くため、減少する見込みである。また、数年後には施設の大量更新時期を迎えるため、管路の更新と併せて、計画的に更新を実施していく必要がある。</t>
    <rPh sb="24" eb="26">
      <t>ルイジ</t>
    </rPh>
    <rPh sb="26" eb="28">
      <t>ダンタイ</t>
    </rPh>
    <rPh sb="30" eb="31">
      <t>ヒク</t>
    </rPh>
    <rPh sb="39" eb="42">
      <t>ゼンネンド</t>
    </rPh>
    <rPh sb="43" eb="44">
      <t>クラ</t>
    </rPh>
    <rPh sb="46" eb="48">
      <t>スウチ</t>
    </rPh>
    <rPh sb="49" eb="51">
      <t>ゾウカ</t>
    </rPh>
    <rPh sb="56" eb="59">
      <t>ケイネンカ</t>
    </rPh>
    <rPh sb="60" eb="61">
      <t>スス</t>
    </rPh>
    <rPh sb="124" eb="125">
      <t>イ</t>
    </rPh>
    <rPh sb="164" eb="166">
      <t>カンロ</t>
    </rPh>
    <rPh sb="170" eb="171">
      <t>アワ</t>
    </rPh>
    <rPh sb="174" eb="177">
      <t>ケイカクテキ</t>
    </rPh>
    <rPh sb="178" eb="180">
      <t>コウシン</t>
    </rPh>
    <rPh sb="181" eb="183">
      <t>ジッシ</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</si>
</sst>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0.83</c:v>
                </c:pt>
                <c:pt idx="1">
                  <c:v>1.48</c:v>
                </c:pt>
                <c:pt idx="2">
                  <c:v>1.1100000000000001</c:v>
                </c:pt>
                <c:pt idx="3">
                  <c:v>0.89</c:v>
                </c:pt>
                <c:pt idx="4">
                  <c:v>0.75</c:v>
                </c:pt>
              </c:numCache>
            </c:numRef>
          </c:val>
          <c:extLst>
            <c:ext xmlns:c16="http://schemas.microsoft.com/office/drawing/2014/chart" uri="{C3380CC4-5D6E-409C-BE32-E72D297353CC}">
              <c16:uniqueId val="{00000000-6876-4C98-8A04-66A5571310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876-4C98-8A04-66A5571310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42.76</c:v>
                </c:pt>
                <c:pt idx="1">
                  <c:v>42.83</c:v>
                </c:pt>
                <c:pt idx="2">
                  <c:v>44.65</c:v>
                </c:pt>
                <c:pt idx="3">
                  <c:v>44.37</c:v>
                </c:pt>
                <c:pt idx="4">
                  <c:v>72.400000000000006</c:v>
                </c:pt>
              </c:numCache>
            </c:numRef>
          </c:val>
          <c:extLst>
            <c:ext xmlns:c16="http://schemas.microsoft.com/office/drawing/2014/chart" uri="{C3380CC4-5D6E-409C-BE32-E72D297353CC}">
              <c16:uniqueId val="{00000000-7586-457F-B9F8-3C5F8D2A12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586-457F-B9F8-3C5F8D2A12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86.2</c:v>
                </c:pt>
                <c:pt idx="1">
                  <c:v>85.55</c:v>
                </c:pt>
                <c:pt idx="2">
                  <c:v>86.4</c:v>
                </c:pt>
                <c:pt idx="3">
                  <c:v>87.21</c:v>
                </c:pt>
                <c:pt idx="4">
                  <c:v>87.96</c:v>
                </c:pt>
              </c:numCache>
            </c:numRef>
          </c:val>
          <c:extLst>
            <c:ext xmlns:c16="http://schemas.microsoft.com/office/drawing/2014/chart" uri="{C3380CC4-5D6E-409C-BE32-E72D297353CC}">
              <c16:uniqueId val="{00000000-52C0-494F-BD0B-301B172EEA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2C0-494F-BD0B-301B172EEA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104.75</c:v>
                </c:pt>
                <c:pt idx="1">
                  <c:v>103.9</c:v>
                </c:pt>
                <c:pt idx="2">
                  <c:v>105.52</c:v>
                </c:pt>
                <c:pt idx="3">
                  <c:v>105.51</c:v>
                </c:pt>
                <c:pt idx="4">
                  <c:v>104.24</c:v>
                </c:pt>
              </c:numCache>
            </c:numRef>
          </c:val>
          <c:extLst>
            <c:ext xmlns:c16="http://schemas.microsoft.com/office/drawing/2014/chart" uri="{C3380CC4-5D6E-409C-BE32-E72D297353CC}">
              <c16:uniqueId val="{00000000-EAE2-4F9C-8692-19EA69EAB6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AE2-4F9C-8692-19EA69EAB6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39.81</c:v>
                </c:pt>
                <c:pt idx="1">
                  <c:v>40.92</c:v>
                </c:pt>
                <c:pt idx="2">
                  <c:v>42.17</c:v>
                </c:pt>
                <c:pt idx="3">
                  <c:v>40.25</c:v>
                </c:pt>
                <c:pt idx="4">
                  <c:v>42.81</c:v>
                </c:pt>
              </c:numCache>
            </c:numRef>
          </c:val>
          <c:extLst>
            <c:ext xmlns:c16="http://schemas.microsoft.com/office/drawing/2014/chart" uri="{C3380CC4-5D6E-409C-BE32-E72D297353CC}">
              <c16:uniqueId val="{00000000-DE5C-486E-ACF2-71C8FD3533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E5C-486E-ACF2-71C8FD3533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20.350000000000001</c:v>
                </c:pt>
                <c:pt idx="1">
                  <c:v>15.29</c:v>
                </c:pt>
                <c:pt idx="2">
                  <c:v>15.8</c:v>
                </c:pt>
                <c:pt idx="3">
                  <c:v>15.24</c:v>
                </c:pt>
                <c:pt idx="4">
                  <c:v>16.28</c:v>
                </c:pt>
              </c:numCache>
            </c:numRef>
          </c:val>
          <c:extLst>
            <c:ext xmlns:c16="http://schemas.microsoft.com/office/drawing/2014/chart" uri="{C3380CC4-5D6E-409C-BE32-E72D297353CC}">
              <c16:uniqueId val="{00000000-8C3C-41A1-8727-58B6AFBC7F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C3C-41A1-8727-58B6AFBC7F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79.45</c:v>
                </c:pt>
              </c:numCache>
            </c:numRef>
          </c:val>
          <c:extLst>
            <c:ext xmlns:c16="http://schemas.microsoft.com/office/drawing/2014/chart" uri="{C3380CC4-5D6E-409C-BE32-E72D297353CC}">
              <c16:uniqueId val="{00000000-E56F-40AA-9C37-225ECA45C6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E56F-40AA-9C37-225ECA45C6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440.18</c:v>
                </c:pt>
                <c:pt idx="1">
                  <c:v>425.73</c:v>
                </c:pt>
                <c:pt idx="2">
                  <c:v>461.77</c:v>
                </c:pt>
                <c:pt idx="3">
                  <c:v>474.2</c:v>
                </c:pt>
                <c:pt idx="4">
                  <c:v>462.29</c:v>
                </c:pt>
              </c:numCache>
            </c:numRef>
          </c:val>
          <c:extLst>
            <c:ext xmlns:c16="http://schemas.microsoft.com/office/drawing/2014/chart" uri="{C3380CC4-5D6E-409C-BE32-E72D297353CC}">
              <c16:uniqueId val="{00000000-011B-4351-8BEF-228F962CA6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11B-4351-8BEF-228F962CA6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437.27</c:v>
                </c:pt>
                <c:pt idx="1">
                  <c:v>447.1</c:v>
                </c:pt>
                <c:pt idx="2">
                  <c:v>455.15</c:v>
                </c:pt>
                <c:pt idx="3">
                  <c:v>500.42</c:v>
                </c:pt>
                <c:pt idx="4">
                  <c:v>495.3</c:v>
                </c:pt>
              </c:numCache>
            </c:numRef>
          </c:val>
          <c:extLst>
            <c:ext xmlns:c16="http://schemas.microsoft.com/office/drawing/2014/chart" uri="{C3380CC4-5D6E-409C-BE32-E72D297353CC}">
              <c16:uniqueId val="{00000000-EBA1-4267-8CFB-E480A27638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EBA1-4267-8CFB-E480A27638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73.84</c:v>
                </c:pt>
                <c:pt idx="1">
                  <c:v>76</c:v>
                </c:pt>
                <c:pt idx="2">
                  <c:v>74.84</c:v>
                </c:pt>
                <c:pt idx="3">
                  <c:v>69.819999999999993</c:v>
                </c:pt>
                <c:pt idx="4">
                  <c:v>69.56</c:v>
                </c:pt>
              </c:numCache>
            </c:numRef>
          </c:val>
          <c:extLst>
            <c:ext xmlns:c16="http://schemas.microsoft.com/office/drawing/2014/chart" uri="{C3380CC4-5D6E-409C-BE32-E72D297353CC}">
              <c16:uniqueId val="{00000000-DEFE-4313-9E4A-F787E7F196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DEFE-4313-9E4A-F787E7F196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321.44</c:v>
                </c:pt>
                <c:pt idx="1">
                  <c:v>312.87</c:v>
                </c:pt>
                <c:pt idx="2">
                  <c:v>317.77</c:v>
                </c:pt>
                <c:pt idx="3">
                  <c:v>340.5</c:v>
                </c:pt>
                <c:pt idx="4">
                  <c:v>342.72</c:v>
                </c:pt>
              </c:numCache>
            </c:numRef>
          </c:val>
          <c:extLst>
            <c:ext xmlns:c16="http://schemas.microsoft.com/office/drawing/2014/chart" uri="{C3380CC4-5D6E-409C-BE32-E72D297353CC}">
              <c16:uniqueId val="{00000000-0BE5-456C-B319-0D4E9E2FBF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0BE5-456C-B319-0D4E9E2FBF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40" zoomScaleNormal="100" workbookViewId="0">
      <selection activeCell="BL64" sqref="BL64:BZ6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柳井市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30550</v>
      </c>
      <c r="AM8" s="45"/>
      <c r="AN8" s="45"/>
      <c r="AO8" s="45"/>
      <c r="AP8" s="45"/>
      <c r="AQ8" s="45"/>
      <c r="AR8" s="45"/>
      <c r="AS8" s="45"/>
      <c r="AT8" s="46">
        <f>データ!$S$6</f>
        <v>140.05000000000001</v>
      </c>
      <c r="AU8" s="47"/>
      <c r="AV8" s="47"/>
      <c r="AW8" s="47"/>
      <c r="AX8" s="47"/>
      <c r="AY8" s="47"/>
      <c r="AZ8" s="47"/>
      <c r="BA8" s="47"/>
      <c r="BB8" s="48">
        <f>データ!$T$6</f>
        <v>218.14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42.5</v>
      </c>
      <c r="J10" s="47"/>
      <c r="K10" s="47"/>
      <c r="L10" s="47"/>
      <c r="M10" s="47"/>
      <c r="N10" s="47"/>
      <c r="O10" s="81"/>
      <c r="P10" s="48">
        <f>データ!$P$6</f>
        <v>76.89</v>
      </c>
      <c r="Q10" s="48"/>
      <c r="R10" s="48"/>
      <c r="S10" s="48"/>
      <c r="T10" s="48"/>
      <c r="U10" s="48"/>
      <c r="V10" s="48"/>
      <c r="W10" s="45">
        <f>データ!$Q$6</f>
        <v>4752</v>
      </c>
      <c r="X10" s="45"/>
      <c r="Y10" s="45"/>
      <c r="Z10" s="45"/>
      <c r="AA10" s="45"/>
      <c r="AB10" s="45"/>
      <c r="AC10" s="45"/>
      <c r="AD10" s="2"/>
      <c r="AE10" s="2"/>
      <c r="AF10" s="2"/>
      <c r="AG10" s="2"/>
      <c r="AH10" s="2"/>
      <c r="AI10" s="2"/>
      <c r="AJ10" s="2"/>
      <c r="AK10" s="2"/>
      <c r="AL10" s="45">
        <f>データ!$U$6</f>
        <v>23354</v>
      </c>
      <c r="AM10" s="45"/>
      <c r="AN10" s="45"/>
      <c r="AO10" s="45"/>
      <c r="AP10" s="45"/>
      <c r="AQ10" s="45"/>
      <c r="AR10" s="45"/>
      <c r="AS10" s="45"/>
      <c r="AT10" s="46">
        <f>データ!$V$6</f>
        <v>19.079999999999998</v>
      </c>
      <c r="AU10" s="47"/>
      <c r="AV10" s="47"/>
      <c r="AW10" s="47"/>
      <c r="AX10" s="47"/>
      <c r="AY10" s="47"/>
      <c r="AZ10" s="47"/>
      <c r="BA10" s="47"/>
      <c r="BB10" s="48">
        <f>データ!$W$6</f>
        <v>1224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e1h1WDHM88YEWAQCGl9N9SEdhvxHFK9imYUIywllGxAIlGhJPkN0EhcyPX77hfcUo0/Lp28gtFmapj3dmzAAA==" saltValue="MLlXl0yOy2AbWjn9NGSj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352128</v>
      </c>
      <c r="D6" s="20">
        <f t="shared" si="3"/>
        <v>46</v>
      </c>
      <c r="E6" s="20">
        <f t="shared" si="3"/>
        <v>1</v>
      </c>
      <c r="F6" s="20">
        <f t="shared" si="3"/>
        <v>0</v>
      </c>
      <c r="G6" s="20">
        <f t="shared" si="3"/>
        <v>1</v>
      </c>
      <c r="H6" s="20" t="str">
        <f t="shared" si="3"/>
        <v>山口県　柳井市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42.5</v>
      </c>
      <c r="P6" s="21">
        <f t="shared" si="3"/>
        <v>76.89</v>
      </c>
      <c r="Q6" s="21">
        <f t="shared" si="3"/>
        <v>4752</v>
      </c>
      <c r="R6" s="21">
        <f t="shared" si="3"/>
        <v>30550</v>
      </c>
      <c r="S6" s="21">
        <f t="shared" si="3"/>
        <v>140.05000000000001</v>
      </c>
      <c r="T6" s="21">
        <f t="shared" si="3"/>
        <v>218.14</v>
      </c>
      <c r="U6" s="21">
        <f t="shared" si="3"/>
        <v>23354</v>
      </c>
      <c r="V6" s="21">
        <f t="shared" si="3"/>
        <v>19.079999999999998</v>
      </c>
      <c r="W6" s="21">
        <f t="shared" si="3"/>
        <v>1224</v>
      </c>
      <c r="X6" s="22">
        <f>IF(X7="",NA(),X7)</f>
        <v>104.75</v>
      </c>
      <c r="Y6" s="22">
        <f t="shared" ref="Y6:AG6" si="4">IF(Y7="",NA(),Y7)</f>
        <v>103.9</v>
      </c>
      <c r="Z6" s="22">
        <f t="shared" si="4"/>
        <v>105.52</v>
      </c>
      <c r="AA6" s="22">
        <f t="shared" si="4"/>
        <v>105.51</v>
      </c>
      <c r="AB6" s="22">
        <f t="shared" si="4"/>
        <v>104.24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2">
        <f t="shared" si="5"/>
        <v>79.45</v>
      </c>
      <c r="AN6" s="22">
        <f t="shared" si="5"/>
        <v>2.64</v>
      </c>
      <c r="AO6" s="22">
        <f t="shared" si="5"/>
        <v>3.16</v>
      </c>
      <c r="AP6" s="22">
        <f t="shared" si="5"/>
        <v>3.59</v>
      </c>
      <c r="AQ6" s="22">
        <f t="shared" si="5"/>
        <v>3.98</v>
      </c>
      <c r="AR6" s="22">
        <f t="shared" si="5"/>
        <v>6.02</v>
      </c>
      <c r="AS6" s="21" t="str">
        <f>IF(AS7="","",IF(AS7="-","【-】","【"&amp;SUBSTITUTE(TEXT(AS7,"#,##0.00"),"-","△")&amp;"】"))</f>
        <v>【1.30】</v>
      </c>
      <c r="AT6" s="22">
        <f>IF(AT7="",NA(),AT7)</f>
        <v>440.18</v>
      </c>
      <c r="AU6" s="22">
        <f t="shared" ref="AU6:BC6" si="6">IF(AU7="",NA(),AU7)</f>
        <v>425.73</v>
      </c>
      <c r="AV6" s="22">
        <f t="shared" si="6"/>
        <v>461.77</v>
      </c>
      <c r="AW6" s="22">
        <f t="shared" si="6"/>
        <v>474.2</v>
      </c>
      <c r="AX6" s="22">
        <f t="shared" si="6"/>
        <v>462.29</v>
      </c>
      <c r="AY6" s="22">
        <f t="shared" si="6"/>
        <v>359.47</v>
      </c>
      <c r="AZ6" s="22">
        <f t="shared" si="6"/>
        <v>369.69</v>
      </c>
      <c r="BA6" s="22">
        <f t="shared" si="6"/>
        <v>379.08</v>
      </c>
      <c r="BB6" s="22">
        <f t="shared" si="6"/>
        <v>367.55</v>
      </c>
      <c r="BC6" s="22">
        <f t="shared" si="6"/>
        <v>378.56</v>
      </c>
      <c r="BD6" s="21" t="str">
        <f>IF(BD7="","",IF(BD7="-","【-】","【"&amp;SUBSTITUTE(TEXT(BD7,"#,##0.00"),"-","△")&amp;"】"))</f>
        <v>【261.51】</v>
      </c>
      <c r="BE6" s="22">
        <f>IF(BE7="",NA(),BE7)</f>
        <v>437.27</v>
      </c>
      <c r="BF6" s="22">
        <f t="shared" ref="BF6:BN6" si="7">IF(BF7="",NA(),BF7)</f>
        <v>447.1</v>
      </c>
      <c r="BG6" s="22">
        <f t="shared" si="7"/>
        <v>455.15</v>
      </c>
      <c r="BH6" s="22">
        <f t="shared" si="7"/>
        <v>500.42</v>
      </c>
      <c r="BI6" s="22">
        <f t="shared" si="7"/>
        <v>495.3</v>
      </c>
      <c r="BJ6" s="22">
        <f t="shared" si="7"/>
        <v>401.79</v>
      </c>
      <c r="BK6" s="22">
        <f t="shared" si="7"/>
        <v>402.99</v>
      </c>
      <c r="BL6" s="22">
        <f t="shared" si="7"/>
        <v>398.98</v>
      </c>
      <c r="BM6" s="22">
        <f t="shared" si="7"/>
        <v>418.68</v>
      </c>
      <c r="BN6" s="22">
        <f t="shared" si="7"/>
        <v>395.68</v>
      </c>
      <c r="BO6" s="21" t="str">
        <f>IF(BO7="","",IF(BO7="-","【-】","【"&amp;SUBSTITUTE(TEXT(BO7,"#,##0.00"),"-","△")&amp;"】"))</f>
        <v>【265.16】</v>
      </c>
      <c r="BP6" s="22">
        <f>IF(BP7="",NA(),BP7)</f>
        <v>73.84</v>
      </c>
      <c r="BQ6" s="22">
        <f t="shared" ref="BQ6:BY6" si="8">IF(BQ7="",NA(),BQ7)</f>
        <v>76</v>
      </c>
      <c r="BR6" s="22">
        <f t="shared" si="8"/>
        <v>74.84</v>
      </c>
      <c r="BS6" s="22">
        <f t="shared" si="8"/>
        <v>69.819999999999993</v>
      </c>
      <c r="BT6" s="22">
        <f t="shared" si="8"/>
        <v>69.56</v>
      </c>
      <c r="BU6" s="22">
        <f t="shared" si="8"/>
        <v>100.12</v>
      </c>
      <c r="BV6" s="22">
        <f t="shared" si="8"/>
        <v>98.66</v>
      </c>
      <c r="BW6" s="22">
        <f t="shared" si="8"/>
        <v>98.64</v>
      </c>
      <c r="BX6" s="22">
        <f t="shared" si="8"/>
        <v>94.78</v>
      </c>
      <c r="BY6" s="22">
        <f t="shared" si="8"/>
        <v>97.59</v>
      </c>
      <c r="BZ6" s="21" t="str">
        <f>IF(BZ7="","",IF(BZ7="-","【-】","【"&amp;SUBSTITUTE(TEXT(BZ7,"#,##0.00"),"-","△")&amp;"】"))</f>
        <v>【102.35】</v>
      </c>
      <c r="CA6" s="22">
        <f>IF(CA7="",NA(),CA7)</f>
        <v>321.44</v>
      </c>
      <c r="CB6" s="22">
        <f t="shared" ref="CB6:CJ6" si="9">IF(CB7="",NA(),CB7)</f>
        <v>312.87</v>
      </c>
      <c r="CC6" s="22">
        <f t="shared" si="9"/>
        <v>317.77</v>
      </c>
      <c r="CD6" s="22">
        <f t="shared" si="9"/>
        <v>340.5</v>
      </c>
      <c r="CE6" s="22">
        <f t="shared" si="9"/>
        <v>342.72</v>
      </c>
      <c r="CF6" s="22">
        <f t="shared" si="9"/>
        <v>174.97</v>
      </c>
      <c r="CG6" s="22">
        <f t="shared" si="9"/>
        <v>178.59</v>
      </c>
      <c r="CH6" s="22">
        <f t="shared" si="9"/>
        <v>178.92</v>
      </c>
      <c r="CI6" s="22">
        <f t="shared" si="9"/>
        <v>181.3</v>
      </c>
      <c r="CJ6" s="22">
        <f t="shared" si="9"/>
        <v>181.71</v>
      </c>
      <c r="CK6" s="21" t="str">
        <f>IF(CK7="","",IF(CK7="-","【-】","【"&amp;SUBSTITUTE(TEXT(CK7,"#,##0.00"),"-","△")&amp;"】"))</f>
        <v>【167.74】</v>
      </c>
      <c r="CL6" s="22">
        <f>IF(CL7="",NA(),CL7)</f>
        <v>42.76</v>
      </c>
      <c r="CM6" s="22">
        <f t="shared" ref="CM6:CU6" si="10">IF(CM7="",NA(),CM7)</f>
        <v>42.83</v>
      </c>
      <c r="CN6" s="22">
        <f t="shared" si="10"/>
        <v>44.65</v>
      </c>
      <c r="CO6" s="22">
        <f t="shared" si="10"/>
        <v>44.37</v>
      </c>
      <c r="CP6" s="22">
        <f t="shared" si="10"/>
        <v>72.400000000000006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86.2</v>
      </c>
      <c r="CX6" s="22">
        <f t="shared" ref="CX6:DF6" si="11">IF(CX7="",NA(),CX7)</f>
        <v>85.55</v>
      </c>
      <c r="CY6" s="22">
        <f t="shared" si="11"/>
        <v>86.4</v>
      </c>
      <c r="CZ6" s="22">
        <f t="shared" si="11"/>
        <v>87.21</v>
      </c>
      <c r="DA6" s="22">
        <f t="shared" si="11"/>
        <v>87.96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39.81</v>
      </c>
      <c r="DI6" s="22">
        <f t="shared" ref="DI6:DQ6" si="12">IF(DI7="",NA(),DI7)</f>
        <v>40.92</v>
      </c>
      <c r="DJ6" s="22">
        <f t="shared" si="12"/>
        <v>42.17</v>
      </c>
      <c r="DK6" s="22">
        <f t="shared" si="12"/>
        <v>40.25</v>
      </c>
      <c r="DL6" s="22">
        <f t="shared" si="12"/>
        <v>42.81</v>
      </c>
      <c r="DM6" s="22">
        <f t="shared" si="12"/>
        <v>48.05</v>
      </c>
      <c r="DN6" s="22">
        <f t="shared" si="12"/>
        <v>48.87</v>
      </c>
      <c r="DO6" s="22">
        <f t="shared" si="12"/>
        <v>49.92</v>
      </c>
      <c r="DP6" s="22">
        <f t="shared" si="12"/>
        <v>50.63</v>
      </c>
      <c r="DQ6" s="22">
        <f t="shared" si="12"/>
        <v>51.29</v>
      </c>
      <c r="DR6" s="21" t="str">
        <f>IF(DR7="","",IF(DR7="-","【-】","【"&amp;SUBSTITUTE(TEXT(DR7,"#,##0.00"),"-","△")&amp;"】"))</f>
        <v>【50.88】</v>
      </c>
      <c r="DS6" s="22">
        <f>IF(DS7="",NA(),DS7)</f>
        <v>20.350000000000001</v>
      </c>
      <c r="DT6" s="22">
        <f t="shared" ref="DT6:EB6" si="13">IF(DT7="",NA(),DT7)</f>
        <v>15.29</v>
      </c>
      <c r="DU6" s="22">
        <f t="shared" si="13"/>
        <v>15.8</v>
      </c>
      <c r="DV6" s="22">
        <f t="shared" si="13"/>
        <v>15.24</v>
      </c>
      <c r="DW6" s="22">
        <f t="shared" si="13"/>
        <v>16.28</v>
      </c>
      <c r="DX6" s="22">
        <f t="shared" si="13"/>
        <v>13.39</v>
      </c>
      <c r="DY6" s="22">
        <f t="shared" si="13"/>
        <v>14.85</v>
      </c>
      <c r="DZ6" s="22">
        <f t="shared" si="13"/>
        <v>16.88</v>
      </c>
      <c r="EA6" s="22">
        <f t="shared" si="13"/>
        <v>18.28</v>
      </c>
      <c r="EB6" s="22">
        <f t="shared" si="13"/>
        <v>19.61</v>
      </c>
      <c r="EC6" s="21" t="str">
        <f>IF(EC7="","",IF(EC7="-","【-】","【"&amp;SUBSTITUTE(TEXT(EC7,"#,##0.00"),"-","△")&amp;"】"))</f>
        <v>【22.30】</v>
      </c>
      <c r="ED6" s="22">
        <f>IF(ED7="",NA(),ED7)</f>
        <v>0.83</v>
      </c>
      <c r="EE6" s="22">
        <f t="shared" ref="EE6:EM6" si="14">IF(EE7="",NA(),EE7)</f>
        <v>1.48</v>
      </c>
      <c r="EF6" s="22">
        <f t="shared" si="14"/>
        <v>1.1100000000000001</v>
      </c>
      <c r="EG6" s="22">
        <f t="shared" si="14"/>
        <v>0.89</v>
      </c>
      <c r="EH6" s="22">
        <f t="shared" si="14"/>
        <v>0.75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352128</v>
      </c>
      <c r="D7" s="24">
        <v>46</v>
      </c>
      <c r="E7" s="24">
        <v>1</v>
      </c>
      <c r="F7" s="24">
        <v>0</v>
      </c>
      <c r="G7" s="24">
        <v>1</v>
      </c>
      <c r="H7" s="24" t="s">
        <v>93</v>
      </c>
      <c r="I7" s="24" t="s">
        <v>94</v>
      </c>
      <c r="J7" s="24" t="s">
        <v>95</v>
      </c>
      <c r="K7" s="24" t="s">
        <v>96</v>
      </c>
      <c r="L7" s="24" t="s">
        <v>97</v>
      </c>
      <c r="M7" s="24" t="s">
        <v>98</v>
      </c>
      <c r="N7" s="25" t="s">
        <v>99</v>
      </c>
      <c r="O7" s="25">
        <v>42.5</v>
      </c>
      <c r="P7" s="25">
        <v>76.89</v>
      </c>
      <c r="Q7" s="25">
        <v>4752</v>
      </c>
      <c r="R7" s="25">
        <v>30550</v>
      </c>
      <c r="S7" s="25">
        <v>140.05000000000001</v>
      </c>
      <c r="T7" s="25">
        <v>218.14</v>
      </c>
      <c r="U7" s="25">
        <v>23354</v>
      </c>
      <c r="V7" s="25">
        <v>19.079999999999998</v>
      </c>
      <c r="W7" s="25">
        <v>1224</v>
      </c>
      <c r="X7" s="25">
        <v>104.75</v>
      </c>
      <c r="Y7" s="25">
        <v>103.9</v>
      </c>
      <c r="Z7" s="25">
        <v>105.52</v>
      </c>
      <c r="AA7" s="25">
        <v>105.51</v>
      </c>
      <c r="AB7" s="25">
        <v>104.24</v>
      </c>
      <c r="AC7" s="25">
        <v>110.05</v>
      </c>
      <c r="AD7" s="25">
        <v>108.87</v>
      </c>
      <c r="AE7" s="25">
        <v>108.61</v>
      </c>
      <c r="AF7" s="25">
        <v>108.35</v>
      </c>
      <c r="AG7" s="25">
        <v>108.84</v>
      </c>
      <c r="AH7" s="25">
        <v>111.39</v>
      </c>
      <c r="AI7" s="25">
        <v>0</v>
      </c>
      <c r="AJ7" s="25">
        <v>0</v>
      </c>
      <c r="AK7" s="25">
        <v>0</v>
      </c>
      <c r="AL7" s="25">
        <v>0</v>
      </c>
      <c r="AM7" s="25">
        <v>79.45</v>
      </c>
      <c r="AN7" s="25">
        <v>2.64</v>
      </c>
      <c r="AO7" s="25">
        <v>3.16</v>
      </c>
      <c r="AP7" s="25">
        <v>3.59</v>
      </c>
      <c r="AQ7" s="25">
        <v>3.98</v>
      </c>
      <c r="AR7" s="25">
        <v>6.02</v>
      </c>
      <c r="AS7" s="25">
        <v>1.3</v>
      </c>
      <c r="AT7" s="25">
        <v>440.18</v>
      </c>
      <c r="AU7" s="25">
        <v>425.73</v>
      </c>
      <c r="AV7" s="25">
        <v>461.77</v>
      </c>
      <c r="AW7" s="25">
        <v>474.2</v>
      </c>
      <c r="AX7" s="25">
        <v>462.29</v>
      </c>
      <c r="AY7" s="25">
        <v>359.47</v>
      </c>
      <c r="AZ7" s="25">
        <v>369.69</v>
      </c>
      <c r="BA7" s="25">
        <v>379.08</v>
      </c>
      <c r="BB7" s="25">
        <v>367.55</v>
      </c>
      <c r="BC7" s="25">
        <v>378.56</v>
      </c>
      <c r="BD7" s="25">
        <v>261.51</v>
      </c>
      <c r="BE7" s="25">
        <v>437.27</v>
      </c>
      <c r="BF7" s="25">
        <v>447.1</v>
      </c>
      <c r="BG7" s="25">
        <v>455.15</v>
      </c>
      <c r="BH7" s="25">
        <v>500.42</v>
      </c>
      <c r="BI7" s="25">
        <v>495.3</v>
      </c>
      <c r="BJ7" s="25">
        <v>401.79</v>
      </c>
      <c r="BK7" s="25">
        <v>402.99</v>
      </c>
      <c r="BL7" s="25">
        <v>398.98</v>
      </c>
      <c r="BM7" s="25">
        <v>418.68</v>
      </c>
      <c r="BN7" s="25">
        <v>395.68</v>
      </c>
      <c r="BO7" s="25">
        <v>265.16000000000003</v>
      </c>
      <c r="BP7" s="25">
        <v>73.84</v>
      </c>
      <c r="BQ7" s="25">
        <v>76</v>
      </c>
      <c r="BR7" s="25">
        <v>74.84</v>
      </c>
      <c r="BS7" s="25">
        <v>69.819999999999993</v>
      </c>
      <c r="BT7" s="25">
        <v>69.56</v>
      </c>
      <c r="BU7" s="25">
        <v>100.12</v>
      </c>
      <c r="BV7" s="25">
        <v>98.66</v>
      </c>
      <c r="BW7" s="25">
        <v>98.64</v>
      </c>
      <c r="BX7" s="25">
        <v>94.78</v>
      </c>
      <c r="BY7" s="25">
        <v>97.59</v>
      </c>
      <c r="BZ7" s="25">
        <v>102.35</v>
      </c>
      <c r="CA7" s="25">
        <v>321.44</v>
      </c>
      <c r="CB7" s="25">
        <v>312.87</v>
      </c>
      <c r="CC7" s="25">
        <v>317.77</v>
      </c>
      <c r="CD7" s="25">
        <v>340.5</v>
      </c>
      <c r="CE7" s="25">
        <v>342.72</v>
      </c>
      <c r="CF7" s="25">
        <v>174.97</v>
      </c>
      <c r="CG7" s="25">
        <v>178.59</v>
      </c>
      <c r="CH7" s="25">
        <v>178.92</v>
      </c>
      <c r="CI7" s="25">
        <v>181.3</v>
      </c>
      <c r="CJ7" s="25">
        <v>181.71</v>
      </c>
      <c r="CK7" s="25">
        <v>167.74</v>
      </c>
      <c r="CL7" s="25">
        <v>42.76</v>
      </c>
      <c r="CM7" s="25">
        <v>42.83</v>
      </c>
      <c r="CN7" s="25">
        <v>44.65</v>
      </c>
      <c r="CO7" s="25">
        <v>44.37</v>
      </c>
      <c r="CP7" s="25">
        <v>72.400000000000006</v>
      </c>
      <c r="CQ7" s="25">
        <v>55.63</v>
      </c>
      <c r="CR7" s="25">
        <v>55.03</v>
      </c>
      <c r="CS7" s="25">
        <v>55.14</v>
      </c>
      <c r="CT7" s="25">
        <v>55.89</v>
      </c>
      <c r="CU7" s="25">
        <v>55.72</v>
      </c>
      <c r="CV7" s="25">
        <v>60.29</v>
      </c>
      <c r="CW7" s="25">
        <v>86.2</v>
      </c>
      <c r="CX7" s="25">
        <v>85.55</v>
      </c>
      <c r="CY7" s="25">
        <v>86.4</v>
      </c>
      <c r="CZ7" s="25">
        <v>87.21</v>
      </c>
      <c r="DA7" s="25">
        <v>87.96</v>
      </c>
      <c r="DB7" s="25">
        <v>82.04</v>
      </c>
      <c r="DC7" s="25">
        <v>81.900000000000006</v>
      </c>
      <c r="DD7" s="25">
        <v>81.39</v>
      </c>
      <c r="DE7" s="25">
        <v>81.27</v>
      </c>
      <c r="DF7" s="25">
        <v>81.260000000000005</v>
      </c>
      <c r="DG7" s="25">
        <v>90.12</v>
      </c>
      <c r="DH7" s="25">
        <v>39.81</v>
      </c>
      <c r="DI7" s="25">
        <v>40.92</v>
      </c>
      <c r="DJ7" s="25">
        <v>42.17</v>
      </c>
      <c r="DK7" s="25">
        <v>40.25</v>
      </c>
      <c r="DL7" s="25">
        <v>42.81</v>
      </c>
      <c r="DM7" s="25">
        <v>48.05</v>
      </c>
      <c r="DN7" s="25">
        <v>48.87</v>
      </c>
      <c r="DO7" s="25">
        <v>49.92</v>
      </c>
      <c r="DP7" s="25">
        <v>50.63</v>
      </c>
      <c r="DQ7" s="25">
        <v>51.29</v>
      </c>
      <c r="DR7" s="25">
        <v>50.88</v>
      </c>
      <c r="DS7" s="25">
        <v>20.350000000000001</v>
      </c>
      <c r="DT7" s="25">
        <v>15.29</v>
      </c>
      <c r="DU7" s="25">
        <v>15.8</v>
      </c>
      <c r="DV7" s="25">
        <v>15.24</v>
      </c>
      <c r="DW7" s="25">
        <v>16.28</v>
      </c>
      <c r="DX7" s="25">
        <v>13.39</v>
      </c>
      <c r="DY7" s="25">
        <v>14.85</v>
      </c>
      <c r="DZ7" s="25">
        <v>16.88</v>
      </c>
      <c r="EA7" s="25">
        <v>18.28</v>
      </c>
      <c r="EB7" s="25">
        <v>19.61</v>
      </c>
      <c r="EC7" s="25">
        <v>22.3</v>
      </c>
      <c r="ED7" s="25">
        <v>0.83</v>
      </c>
      <c r="EE7" s="25">
        <v>1.48</v>
      </c>
      <c r="EF7" s="25">
        <v>1.1100000000000001</v>
      </c>
      <c r="EG7" s="25">
        <v>0.89</v>
      </c>
      <c r="EH7" s="25">
        <v>0.75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cp:lastModifiedBy>
  <cp:lastPrinted>2023-01-31T04:14:56Z</cp:lastPrinted>
  <dcterms:created xsi:type="dcterms:W3CDTF">2022-12-01T01:04:02Z</dcterms:created>
  <dcterms:modified xsi:type="dcterms:W3CDTF">2023-01-31T04:16:54Z</dcterms:modified>
  <cp:category/>
</cp:coreProperties>
</file>