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41.39\share\【04地方債・公営企業班】\12 経営比較分析表\R04経営比較分析\999 最終版\01 水道事業\01 法適用\"/>
    </mc:Choice>
  </mc:AlternateContent>
  <xr:revisionPtr revIDLastSave="0" documentId="13_ncr:1_{F9D2A2BD-1B02-4327-A3E0-09926CD1EDFA}" xr6:coauthVersionLast="47" xr6:coauthVersionMax="47" xr10:uidLastSave="{00000000-0000-0000-0000-000000000000}"/>
  <workbookProtection workbookAlgorithmName="SHA-512" workbookHashValue="QbefcsiBGM1TE+7md0MWtInvr7Th7rXbmRVy5SLfm2W4HvhdKnjWNDZ5AqGDwsMkyrAkr9coPN89Sv9vQMzx5g==" workbookSaltValue="CgvwCoq+xpDAvrEcbUKRBw==" workbookSpinCount="100000" lockStructure="1"/>
  <bookViews>
    <workbookView xWindow="-25485" yWindow="-5775" windowWidth="24060" windowHeight="141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<sst xmlns="http://schemas.openxmlformats.org/spreadsheetml/2006/main" count="228" uniqueCount="113">
  <si>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</si>
  <si>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</si>
  <si>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</si>
  <si>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</si>
  <si>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</si>
  <si>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</si>
  <si>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</si>
  <si>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</si>
  <si>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</si>
  <si>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</si>
  <si>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</si>
  <si>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</si>
  <si>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</si>
  <si>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</si>
  <si>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</si>
  <si>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</si>
  <si>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</si>
  <si>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</si>
  <si>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</si>
  <si>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</si>
  <si>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</si>
  <si>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</si>
  <si>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</si>
  <si>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</si>
  <si>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</si>
  <si>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</si>
  <si>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</si>
  <si>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</si>
  <si>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</si>
  <si>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</si>
  <si>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</si>
  <si>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</si>
  <si>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</si>
  <si>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</si>
  <si>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</si>
  <si>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</si>
  <si>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</si>
  <si>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</si>
  <si>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</si>
  <si>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</si>
  <si>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</si>
  <si>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</si>
  <si>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</si>
  <si>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</si>
  <si>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</si>
  <si>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</si>
  <si>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</si>
  <si>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</si>
  <si>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</si>
  <si>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</si>
  <si>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</si>
  <si>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</si>
  <si>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</si>
  <si>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</si>
  <si>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</si>
  <si>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</si>
  <si>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</si>
  <si>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</si>
  <si>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</si>
  <si>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</si>
  <si>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</si>
  <si>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</si>
  <si>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</si>
  <si>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</si>
  <si>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</si>
  <si>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</si>
  <si>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</si>
  <si>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</si>
  <si>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</si>
  <si>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</si>
  <si>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</si>
  <si>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</si>
  <si>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</si>
  <si>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</si>
  <si>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</si>
  <si>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</si>
  <si>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</si>
  <si>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</si>
  <si>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</si>
  <si>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</si>
  <si>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</si>
  <si>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</si>
  <si>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</si>
  <si>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</si>
  <si>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</si>
  <si>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</si>
  <si>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</si>
  <si>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</si>
  <si>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</si>
  <si>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</si>
  <si>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</si>
  <si>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</si>
  <si>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</si>
  <si>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</si>
  <si>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</si>
  <si>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</si>
  <si>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</si>
  <si>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</si>
  <si>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</si>
  <si>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</si>
  <si>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</si>
  <si>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</si>
  <si>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</si>
  <si>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</si>
  <si>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</si>
  <si>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</si>
  <si>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</si>
  <si>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</si>
  <si>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</si>
  <si>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</si>
  <si>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給水人口減等により給水収益が減少する一方で、機器や管路の修繕費の増加から、経常収支比率は低下していたが、令和3年度は人件費や修繕費等が前年度より減少したため改善した。
　料金回収率の低下及び給水原価の上昇についても同様に改善している。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有収率については、平均値と比べ低いものの、管路の更新に伴い、徐々に改善している。
　本市は中山間地域で平地が少ないため、配水池やポンプ場等の施設が多く、また、給水区域に集落地が点在してることから、給水人口に対して管路延長が長いなど、事業効率の悪い立地条件となっている。</t>
    <rPh sb="53" eb="55">
      <t>レイワ</t>
    </rPh>
    <rPh sb="56" eb="58">
      <t>ネンド</t>
    </rPh>
    <rPh sb="59" eb="62">
      <t>ジンケンヒ</t>
    </rPh>
    <rPh sb="63" eb="65">
      <t>シュウゼン</t>
    </rPh>
    <rPh sb="65" eb="66">
      <t>ヒ</t>
    </rPh>
    <rPh sb="66" eb="67">
      <t>トウ</t>
    </rPh>
    <rPh sb="68" eb="71">
      <t>ゼンネンド</t>
    </rPh>
    <rPh sb="73" eb="75">
      <t>ゲンショウ</t>
    </rPh>
    <rPh sb="79" eb="81">
      <t>カイゼン</t>
    </rPh>
    <rPh sb="111" eb="113">
      <t>カイゼン</t>
    </rPh>
    <phoneticPr fontId="4"/>
  </si>
  <si>
    <t>　平成30年度に料金改定を行ったものの、この改定は料金体系の統一に主眼を置いたもので、経常損益では純損失が発生している状態であったが、令和3年度は営業費用の減少により純利益となった。
　給水人口及び年間給水量は減少傾向にあり、今後も料金収入は減少が見込まれることから、施設の統廃合や規模の縮小、また広域化も視野に入れ、維持管理経費の節減に努める等、一層の経営の合理化・効率化に取り組むとともに、事業の継続や強靭な経営基盤の構築の観点から、料金改定について定期的な検討を行う必要がある。
　なお、水道ビジョンを経営戦略を含めたものとして、令和元年12月に改訂を行った。また、令和4年度からの料金改定を見込む収支計画を含む改定を令和3年10月に行った。今後はこの計画に基づき経営の健全化、及び経営基盤の強化を図っていく。</t>
    <rPh sb="43" eb="45">
      <t>ケイジョウ</t>
    </rPh>
    <rPh sb="49" eb="50">
      <t>ジュン</t>
    </rPh>
    <rPh sb="50" eb="52">
      <t>ソンシツ</t>
    </rPh>
    <rPh sb="53" eb="55">
      <t>ハッセイ</t>
    </rPh>
    <rPh sb="59" eb="61">
      <t>ジョウタイ</t>
    </rPh>
    <rPh sb="67" eb="69">
      <t>レイワ</t>
    </rPh>
    <rPh sb="70" eb="72">
      <t>ネンド</t>
    </rPh>
    <rPh sb="73" eb="75">
      <t>エイギョウ</t>
    </rPh>
    <rPh sb="75" eb="77">
      <t>ヒヨウ</t>
    </rPh>
    <rPh sb="78" eb="80">
      <t>ゲンショウ</t>
    </rPh>
    <rPh sb="83" eb="86">
      <t>ジュンリエキ</t>
    </rPh>
    <rPh sb="227" eb="230">
      <t>テイキテキ</t>
    </rPh>
    <rPh sb="231" eb="233">
      <t>ケントウ</t>
    </rPh>
    <rPh sb="247" eb="249">
      <t>スイドウ</t>
    </rPh>
    <rPh sb="254" eb="256">
      <t>ケイエイ</t>
    </rPh>
    <rPh sb="256" eb="258">
      <t>センリャク</t>
    </rPh>
    <rPh sb="259" eb="260">
      <t>フク</t>
    </rPh>
    <rPh sb="276" eb="278">
      <t>カイテイ</t>
    </rPh>
    <rPh sb="279" eb="280">
      <t>オコナ</t>
    </rPh>
    <rPh sb="286" eb="288">
      <t>レイワ</t>
    </rPh>
    <rPh sb="289" eb="291">
      <t>ネンド</t>
    </rPh>
    <rPh sb="294" eb="296">
      <t>リョウキン</t>
    </rPh>
    <rPh sb="296" eb="298">
      <t>カイテイ</t>
    </rPh>
    <rPh sb="299" eb="301">
      <t>ミコ</t>
    </rPh>
    <rPh sb="302" eb="304">
      <t>シュウシ</t>
    </rPh>
    <rPh sb="304" eb="306">
      <t>ケイカク</t>
    </rPh>
    <rPh sb="307" eb="308">
      <t>フク</t>
    </rPh>
    <rPh sb="309" eb="311">
      <t>カイテイ</t>
    </rPh>
    <rPh sb="312" eb="314">
      <t>レイワ</t>
    </rPh>
    <rPh sb="315" eb="316">
      <t>ネン</t>
    </rPh>
    <rPh sb="318" eb="319">
      <t>ガツ</t>
    </rPh>
    <rPh sb="320" eb="321">
      <t>オコナ</t>
    </rPh>
    <rPh sb="324" eb="326">
      <t>コンゴ</t>
    </rPh>
    <rPh sb="329" eb="331">
      <t>ケイカク</t>
    </rPh>
    <rPh sb="332" eb="333">
      <t>モト</t>
    </rPh>
    <rPh sb="335" eb="337">
      <t>ケイエイ</t>
    </rPh>
    <rPh sb="338" eb="341">
      <t>ケンゼンカ</t>
    </rPh>
    <rPh sb="342" eb="343">
      <t>オヨ</t>
    </rPh>
    <rPh sb="344" eb="346">
      <t>ケイエイ</t>
    </rPh>
    <rPh sb="346" eb="348">
      <t>キバン</t>
    </rPh>
    <rPh sb="349" eb="351">
      <t>キョウカ</t>
    </rPh>
    <rPh sb="352" eb="353">
      <t>ハカ</t>
    </rPh>
    <phoneticPr fontId="4"/>
  </si>
  <si>
    <t>　有形固定資産減価償却率は、今後も増加する見込みである。
　管路経年化率については、昭和50年代に布設した管路が更新時期を迎えたため、平均値に比べ大きく上回っている。今後も法定耐用年数経過資産が増加する見込みである。
　管路更新率は平均値と比べ低くなっている。これは、大規模な水道施設統合事業を実施中のため、老朽管の更新事業を控えているためである。
　施設管路ともに、重要度、優先度、及び必要となる財源を総合的に勘案しながら更新する計画を策定する予定である。なお、更新に併せて耐震化も実施することとしている。</t>
    <rPh sb="67" eb="70">
      <t>ヘイキンチ</t>
    </rPh>
    <rPh sb="71" eb="72">
      <t>クラ</t>
    </rPh>
    <rPh sb="73" eb="74">
      <t>オオ</t>
    </rPh>
    <rPh sb="76" eb="78">
      <t>ウワマワ</t>
    </rPh>
    <rPh sb="88" eb="90">
      <t>タイヨウ</t>
    </rPh>
    <rPh sb="122" eb="123">
      <t>ヒク</t>
    </rPh>
    <rPh sb="134" eb="137">
      <t>ダイキボ</t>
    </rPh>
    <rPh sb="138" eb="140">
      <t>スイドウ</t>
    </rPh>
    <rPh sb="140" eb="142">
      <t>シセツ</t>
    </rPh>
    <rPh sb="142" eb="144">
      <t>トウゴウ</t>
    </rPh>
    <rPh sb="144" eb="146">
      <t>ジギョウ</t>
    </rPh>
    <rPh sb="147" eb="150">
      <t>ジッシチュウ</t>
    </rPh>
    <rPh sb="154" eb="156">
      <t>ロウキュウ</t>
    </rPh>
    <rPh sb="156" eb="157">
      <t>カン</t>
    </rPh>
    <rPh sb="158" eb="160">
      <t>コウシン</t>
    </rPh>
    <rPh sb="160" eb="162">
      <t>ジギョウ</t>
    </rPh>
    <rPh sb="163" eb="164">
      <t>ヒカ</t>
    </rPh>
    <rPh sb="216" eb="218">
      <t>ケイカク</t>
    </rPh>
    <rPh sb="219" eb="221">
      <t>サクテイ</t>
    </rPh>
    <rPh sb="223" eb="2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</si>
</sst>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0.13</c:v>
                </c:pt>
                <c:pt idx="2">
                  <c:v>0.87</c:v>
                </c:pt>
                <c:pt idx="3">
                  <c:v>0.98</c:v>
                </c:pt>
                <c:pt idx="4">
                  <c:v>0.17</c:v>
                </c:pt>
              </c:numCache>
            </c:numRef>
          </c:val>
          <c:extLst>
            <c:ext xmlns:c16="http://schemas.microsoft.com/office/drawing/2014/chart" uri="{C3380CC4-5D6E-409C-BE32-E72D297353CC}">
              <c16:uniqueId val="{00000000-0688-451A-B3B2-6037A3CF7D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0688-451A-B3B2-6037A3CF7D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39.869999999999997</c:v>
                </c:pt>
                <c:pt idx="1">
                  <c:v>38.479999999999997</c:v>
                </c:pt>
                <c:pt idx="2">
                  <c:v>36.909999999999997</c:v>
                </c:pt>
                <c:pt idx="3">
                  <c:v>36.79</c:v>
                </c:pt>
                <c:pt idx="4">
                  <c:v>36.35</c:v>
                </c:pt>
              </c:numCache>
            </c:numRef>
          </c:val>
          <c:extLst>
            <c:ext xmlns:c16="http://schemas.microsoft.com/office/drawing/2014/chart" uri="{C3380CC4-5D6E-409C-BE32-E72D297353CC}">
              <c16:uniqueId val="{00000000-5520-4235-8626-326C44294A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520-4235-8626-326C44294A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78.72</c:v>
                </c:pt>
                <c:pt idx="1">
                  <c:v>79.13</c:v>
                </c:pt>
                <c:pt idx="2">
                  <c:v>80.02</c:v>
                </c:pt>
                <c:pt idx="3">
                  <c:v>80.39</c:v>
                </c:pt>
                <c:pt idx="4">
                  <c:v>80.459999999999994</c:v>
                </c:pt>
              </c:numCache>
            </c:numRef>
          </c:val>
          <c:extLst>
            <c:ext xmlns:c16="http://schemas.microsoft.com/office/drawing/2014/chart" uri="{C3380CC4-5D6E-409C-BE32-E72D297353CC}">
              <c16:uniqueId val="{00000000-E025-4E31-9F2B-B97FB72C6B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025-4E31-9F2B-B97FB72C6B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103.29</c:v>
                </c:pt>
                <c:pt idx="1">
                  <c:v>98.81</c:v>
                </c:pt>
                <c:pt idx="2">
                  <c:v>94.03</c:v>
                </c:pt>
                <c:pt idx="3">
                  <c:v>92.36</c:v>
                </c:pt>
                <c:pt idx="4">
                  <c:v>101.12</c:v>
                </c:pt>
              </c:numCache>
            </c:numRef>
          </c:val>
          <c:extLst>
            <c:ext xmlns:c16="http://schemas.microsoft.com/office/drawing/2014/chart" uri="{C3380CC4-5D6E-409C-BE32-E72D297353CC}">
              <c16:uniqueId val="{00000000-31F0-4A2E-B4D9-5B39FE39B8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1F0-4A2E-B4D9-5B39FE39B8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38.19</c:v>
                </c:pt>
                <c:pt idx="1">
                  <c:v>40.24</c:v>
                </c:pt>
                <c:pt idx="2">
                  <c:v>39.590000000000003</c:v>
                </c:pt>
                <c:pt idx="3">
                  <c:v>40.28</c:v>
                </c:pt>
                <c:pt idx="4">
                  <c:v>42.48</c:v>
                </c:pt>
              </c:numCache>
            </c:numRef>
          </c:val>
          <c:extLst>
            <c:ext xmlns:c16="http://schemas.microsoft.com/office/drawing/2014/chart" uri="{C3380CC4-5D6E-409C-BE32-E72D297353CC}">
              <c16:uniqueId val="{00000000-73A5-465D-A362-45508435CE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73A5-465D-A362-45508435CE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25.06</c:v>
                </c:pt>
                <c:pt idx="1">
                  <c:v>43.55</c:v>
                </c:pt>
                <c:pt idx="2">
                  <c:v>47.05</c:v>
                </c:pt>
                <c:pt idx="3">
                  <c:v>49.19</c:v>
                </c:pt>
                <c:pt idx="4">
                  <c:v>49.35</c:v>
                </c:pt>
              </c:numCache>
            </c:numRef>
          </c:val>
          <c:extLst>
            <c:ext xmlns:c16="http://schemas.microsoft.com/office/drawing/2014/chart" uri="{C3380CC4-5D6E-409C-BE32-E72D297353CC}">
              <c16:uniqueId val="{00000000-936F-456C-B298-0FED6EFA82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36F-456C-B298-0FED6EFA82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2.76</c:v>
                </c:pt>
                <c:pt idx="4">
                  <c:v>0</c:v>
                </c:pt>
              </c:numCache>
            </c:numRef>
          </c:val>
          <c:extLst>
            <c:ext xmlns:c16="http://schemas.microsoft.com/office/drawing/2014/chart" uri="{C3380CC4-5D6E-409C-BE32-E72D297353CC}">
              <c16:uniqueId val="{00000000-50EC-419A-BDE4-6011614C7E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0EC-419A-BDE4-6011614C7E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179.31</c:v>
                </c:pt>
                <c:pt idx="1">
                  <c:v>150.28</c:v>
                </c:pt>
                <c:pt idx="2">
                  <c:v>121.96</c:v>
                </c:pt>
                <c:pt idx="3">
                  <c:v>102.15</c:v>
                </c:pt>
                <c:pt idx="4">
                  <c:v>115.27</c:v>
                </c:pt>
              </c:numCache>
            </c:numRef>
          </c:val>
          <c:extLst>
            <c:ext xmlns:c16="http://schemas.microsoft.com/office/drawing/2014/chart" uri="{C3380CC4-5D6E-409C-BE32-E72D297353CC}">
              <c16:uniqueId val="{00000000-91E0-4A38-A7A8-C70447C811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1E0-4A38-A7A8-C70447C811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893.27</c:v>
                </c:pt>
                <c:pt idx="1">
                  <c:v>944.27</c:v>
                </c:pt>
                <c:pt idx="2">
                  <c:v>1055.71</c:v>
                </c:pt>
                <c:pt idx="3">
                  <c:v>1130.1400000000001</c:v>
                </c:pt>
                <c:pt idx="4">
                  <c:v>1236.67</c:v>
                </c:pt>
              </c:numCache>
            </c:numRef>
          </c:val>
          <c:extLst>
            <c:ext xmlns:c16="http://schemas.microsoft.com/office/drawing/2014/chart" uri="{C3380CC4-5D6E-409C-BE32-E72D297353CC}">
              <c16:uniqueId val="{00000000-6C8C-45BB-B120-2F551AB6B2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6C8C-45BB-B120-2F551AB6B2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69.06</c:v>
                </c:pt>
                <c:pt idx="1">
                  <c:v>65.87</c:v>
                </c:pt>
                <c:pt idx="2">
                  <c:v>61.96</c:v>
                </c:pt>
                <c:pt idx="3">
                  <c:v>61.88</c:v>
                </c:pt>
                <c:pt idx="4">
                  <c:v>65.2</c:v>
                </c:pt>
              </c:numCache>
            </c:numRef>
          </c:val>
          <c:extLst>
            <c:ext xmlns:c16="http://schemas.microsoft.com/office/drawing/2014/chart" uri="{C3380CC4-5D6E-409C-BE32-E72D297353CC}">
              <c16:uniqueId val="{00000000-5D52-4038-864B-3C7F270C96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D52-4038-864B-3C7F270C96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207.04</c:v>
                </c:pt>
                <c:pt idx="1">
                  <c:v>219.25</c:v>
                </c:pt>
                <c:pt idx="2">
                  <c:v>235.31</c:v>
                </c:pt>
                <c:pt idx="3">
                  <c:v>234.01</c:v>
                </c:pt>
                <c:pt idx="4">
                  <c:v>224.32</c:v>
                </c:pt>
              </c:numCache>
            </c:numRef>
          </c:val>
          <c:extLst>
            <c:ext xmlns:c16="http://schemas.microsoft.com/office/drawing/2014/chart" uri="{C3380CC4-5D6E-409C-BE32-E72D297353CC}">
              <c16:uniqueId val="{00000000-4808-4FF7-AD86-27E83B796E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808-4FF7-AD86-27E83B796E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美祢市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22756</v>
      </c>
      <c r="AM8" s="45"/>
      <c r="AN8" s="45"/>
      <c r="AO8" s="45"/>
      <c r="AP8" s="45"/>
      <c r="AQ8" s="45"/>
      <c r="AR8" s="45"/>
      <c r="AS8" s="45"/>
      <c r="AT8" s="46">
        <f>データ!$S$6</f>
        <v>472.64</v>
      </c>
      <c r="AU8" s="47"/>
      <c r="AV8" s="47"/>
      <c r="AW8" s="47"/>
      <c r="AX8" s="47"/>
      <c r="AY8" s="47"/>
      <c r="AZ8" s="47"/>
      <c r="BA8" s="47"/>
      <c r="BB8" s="48">
        <f>データ!$T$6</f>
        <v>48.15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49.11</v>
      </c>
      <c r="J10" s="47"/>
      <c r="K10" s="47"/>
      <c r="L10" s="47"/>
      <c r="M10" s="47"/>
      <c r="N10" s="47"/>
      <c r="O10" s="81"/>
      <c r="P10" s="48">
        <f>データ!$P$6</f>
        <v>91.8</v>
      </c>
      <c r="Q10" s="48"/>
      <c r="R10" s="48"/>
      <c r="S10" s="48"/>
      <c r="T10" s="48"/>
      <c r="U10" s="48"/>
      <c r="V10" s="48"/>
      <c r="W10" s="45">
        <f>データ!$Q$6</f>
        <v>2277</v>
      </c>
      <c r="X10" s="45"/>
      <c r="Y10" s="45"/>
      <c r="Z10" s="45"/>
      <c r="AA10" s="45"/>
      <c r="AB10" s="45"/>
      <c r="AC10" s="45"/>
      <c r="AD10" s="2"/>
      <c r="AE10" s="2"/>
      <c r="AF10" s="2"/>
      <c r="AG10" s="2"/>
      <c r="AH10" s="2"/>
      <c r="AI10" s="2"/>
      <c r="AJ10" s="2"/>
      <c r="AK10" s="2"/>
      <c r="AL10" s="45">
        <f>データ!$U$6</f>
        <v>20721</v>
      </c>
      <c r="AM10" s="45"/>
      <c r="AN10" s="45"/>
      <c r="AO10" s="45"/>
      <c r="AP10" s="45"/>
      <c r="AQ10" s="45"/>
      <c r="AR10" s="45"/>
      <c r="AS10" s="45"/>
      <c r="AT10" s="46">
        <f>データ!$V$6</f>
        <v>150.66999999999999</v>
      </c>
      <c r="AU10" s="47"/>
      <c r="AV10" s="47"/>
      <c r="AW10" s="47"/>
      <c r="AX10" s="47"/>
      <c r="AY10" s="47"/>
      <c r="AZ10" s="47"/>
      <c r="BA10" s="47"/>
      <c r="BB10" s="48">
        <f>データ!$W$6</f>
        <v>137.53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CAkMOaIKZqRfge+HSJhvXYr8WcHw7qjU9XKA+WlTWbLT0sgooscCGMZNceO6NL5vWszzLo6PsPWMvihKny4TQ==" saltValue="jjTwU9Dj8HwghKrSgw9t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352136</v>
      </c>
      <c r="D6" s="20">
        <f t="shared" si="3"/>
        <v>46</v>
      </c>
      <c r="E6" s="20">
        <f t="shared" si="3"/>
        <v>1</v>
      </c>
      <c r="F6" s="20">
        <f t="shared" si="3"/>
        <v>0</v>
      </c>
      <c r="G6" s="20">
        <f t="shared" si="3"/>
        <v>1</v>
      </c>
      <c r="H6" s="20" t="str">
        <f t="shared" si="3"/>
        <v>山口県　美祢市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49.11</v>
      </c>
      <c r="P6" s="21">
        <f t="shared" si="3"/>
        <v>91.8</v>
      </c>
      <c r="Q6" s="21">
        <f t="shared" si="3"/>
        <v>2277</v>
      </c>
      <c r="R6" s="21">
        <f t="shared" si="3"/>
        <v>22756</v>
      </c>
      <c r="S6" s="21">
        <f t="shared" si="3"/>
        <v>472.64</v>
      </c>
      <c r="T6" s="21">
        <f t="shared" si="3"/>
        <v>48.15</v>
      </c>
      <c r="U6" s="21">
        <f t="shared" si="3"/>
        <v>20721</v>
      </c>
      <c r="V6" s="21">
        <f t="shared" si="3"/>
        <v>150.66999999999999</v>
      </c>
      <c r="W6" s="21">
        <f t="shared" si="3"/>
        <v>137.53</v>
      </c>
      <c r="X6" s="22">
        <f>IF(X7="",NA(),X7)</f>
        <v>103.29</v>
      </c>
      <c r="Y6" s="22">
        <f t="shared" ref="Y6:AG6" si="4">IF(Y7="",NA(),Y7)</f>
        <v>98.81</v>
      </c>
      <c r="Z6" s="22">
        <f t="shared" si="4"/>
        <v>94.03</v>
      </c>
      <c r="AA6" s="22">
        <f t="shared" si="4"/>
        <v>92.36</v>
      </c>
      <c r="AB6" s="22">
        <f t="shared" si="4"/>
        <v>101.12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2">
        <f t="shared" si="5"/>
        <v>2.76</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179.31</v>
      </c>
      <c r="AU6" s="22">
        <f t="shared" ref="AU6:BC6" si="6">IF(AU7="",NA(),AU7)</f>
        <v>150.28</v>
      </c>
      <c r="AV6" s="22">
        <f t="shared" si="6"/>
        <v>121.96</v>
      </c>
      <c r="AW6" s="22">
        <f t="shared" si="6"/>
        <v>102.15</v>
      </c>
      <c r="AX6" s="22">
        <f t="shared" si="6"/>
        <v>115.27</v>
      </c>
      <c r="AY6" s="22">
        <f t="shared" si="6"/>
        <v>359.47</v>
      </c>
      <c r="AZ6" s="22">
        <f t="shared" si="6"/>
        <v>369.69</v>
      </c>
      <c r="BA6" s="22">
        <f t="shared" si="6"/>
        <v>379.08</v>
      </c>
      <c r="BB6" s="22">
        <f t="shared" si="6"/>
        <v>367.55</v>
      </c>
      <c r="BC6" s="22">
        <f t="shared" si="6"/>
        <v>378.56</v>
      </c>
      <c r="BD6" s="21" t="str">
        <f>IF(BD7="","",IF(BD7="-","【-】","【"&amp;SUBSTITUTE(TEXT(BD7,"#,##0.00"),"-","△")&amp;"】"))</f>
        <v>【261.51】</v>
      </c>
      <c r="BE6" s="22">
        <f>IF(BE7="",NA(),BE7)</f>
        <v>893.27</v>
      </c>
      <c r="BF6" s="22">
        <f t="shared" ref="BF6:BN6" si="7">IF(BF7="",NA(),BF7)</f>
        <v>944.27</v>
      </c>
      <c r="BG6" s="22">
        <f t="shared" si="7"/>
        <v>1055.71</v>
      </c>
      <c r="BH6" s="22">
        <f t="shared" si="7"/>
        <v>1130.1400000000001</v>
      </c>
      <c r="BI6" s="22">
        <f t="shared" si="7"/>
        <v>1236.67</v>
      </c>
      <c r="BJ6" s="22">
        <f t="shared" si="7"/>
        <v>401.79</v>
      </c>
      <c r="BK6" s="22">
        <f t="shared" si="7"/>
        <v>402.99</v>
      </c>
      <c r="BL6" s="22">
        <f t="shared" si="7"/>
        <v>398.98</v>
      </c>
      <c r="BM6" s="22">
        <f t="shared" si="7"/>
        <v>418.68</v>
      </c>
      <c r="BN6" s="22">
        <f t="shared" si="7"/>
        <v>395.68</v>
      </c>
      <c r="BO6" s="21" t="str">
        <f>IF(BO7="","",IF(BO7="-","【-】","【"&amp;SUBSTITUTE(TEXT(BO7,"#,##0.00"),"-","△")&amp;"】"))</f>
        <v>【265.16】</v>
      </c>
      <c r="BP6" s="22">
        <f>IF(BP7="",NA(),BP7)</f>
        <v>69.06</v>
      </c>
      <c r="BQ6" s="22">
        <f t="shared" ref="BQ6:BY6" si="8">IF(BQ7="",NA(),BQ7)</f>
        <v>65.87</v>
      </c>
      <c r="BR6" s="22">
        <f t="shared" si="8"/>
        <v>61.96</v>
      </c>
      <c r="BS6" s="22">
        <f t="shared" si="8"/>
        <v>61.88</v>
      </c>
      <c r="BT6" s="22">
        <f t="shared" si="8"/>
        <v>65.2</v>
      </c>
      <c r="BU6" s="22">
        <f t="shared" si="8"/>
        <v>100.12</v>
      </c>
      <c r="BV6" s="22">
        <f t="shared" si="8"/>
        <v>98.66</v>
      </c>
      <c r="BW6" s="22">
        <f t="shared" si="8"/>
        <v>98.64</v>
      </c>
      <c r="BX6" s="22">
        <f t="shared" si="8"/>
        <v>94.78</v>
      </c>
      <c r="BY6" s="22">
        <f t="shared" si="8"/>
        <v>97.59</v>
      </c>
      <c r="BZ6" s="21" t="str">
        <f>IF(BZ7="","",IF(BZ7="-","【-】","【"&amp;SUBSTITUTE(TEXT(BZ7,"#,##0.00"),"-","△")&amp;"】"))</f>
        <v>【102.35】</v>
      </c>
      <c r="CA6" s="22">
        <f>IF(CA7="",NA(),CA7)</f>
        <v>207.04</v>
      </c>
      <c r="CB6" s="22">
        <f t="shared" ref="CB6:CJ6" si="9">IF(CB7="",NA(),CB7)</f>
        <v>219.25</v>
      </c>
      <c r="CC6" s="22">
        <f t="shared" si="9"/>
        <v>235.31</v>
      </c>
      <c r="CD6" s="22">
        <f t="shared" si="9"/>
        <v>234.01</v>
      </c>
      <c r="CE6" s="22">
        <f t="shared" si="9"/>
        <v>224.32</v>
      </c>
      <c r="CF6" s="22">
        <f t="shared" si="9"/>
        <v>174.97</v>
      </c>
      <c r="CG6" s="22">
        <f t="shared" si="9"/>
        <v>178.59</v>
      </c>
      <c r="CH6" s="22">
        <f t="shared" si="9"/>
        <v>178.92</v>
      </c>
      <c r="CI6" s="22">
        <f t="shared" si="9"/>
        <v>181.3</v>
      </c>
      <c r="CJ6" s="22">
        <f t="shared" si="9"/>
        <v>181.71</v>
      </c>
      <c r="CK6" s="21" t="str">
        <f>IF(CK7="","",IF(CK7="-","【-】","【"&amp;SUBSTITUTE(TEXT(CK7,"#,##0.00"),"-","△")&amp;"】"))</f>
        <v>【167.74】</v>
      </c>
      <c r="CL6" s="22">
        <f>IF(CL7="",NA(),CL7)</f>
        <v>39.869999999999997</v>
      </c>
      <c r="CM6" s="22">
        <f t="shared" ref="CM6:CU6" si="10">IF(CM7="",NA(),CM7)</f>
        <v>38.479999999999997</v>
      </c>
      <c r="CN6" s="22">
        <f t="shared" si="10"/>
        <v>36.909999999999997</v>
      </c>
      <c r="CO6" s="22">
        <f t="shared" si="10"/>
        <v>36.79</v>
      </c>
      <c r="CP6" s="22">
        <f t="shared" si="10"/>
        <v>36.35</v>
      </c>
      <c r="CQ6" s="22">
        <f t="shared" si="10"/>
        <v>55.63</v>
      </c>
      <c r="CR6" s="22">
        <f t="shared" si="10"/>
        <v>55.03</v>
      </c>
      <c r="CS6" s="22">
        <f t="shared" si="10"/>
        <v>55.14</v>
      </c>
      <c r="CT6" s="22">
        <f t="shared" si="10"/>
        <v>55.89</v>
      </c>
      <c r="CU6" s="22">
        <f t="shared" si="10"/>
        <v>55.72</v>
      </c>
      <c r="CV6" s="21" t="str">
        <f>IF(CV7="","",IF(CV7="-","【-】","【"&amp;SUBSTITUTE(TEXT(CV7,"#,##0.00"),"-","△")&amp;"】"))</f>
        <v>【60.29】</v>
      </c>
      <c r="CW6" s="22">
        <f>IF(CW7="",NA(),CW7)</f>
        <v>78.72</v>
      </c>
      <c r="CX6" s="22">
        <f t="shared" ref="CX6:DF6" si="11">IF(CX7="",NA(),CX7)</f>
        <v>79.13</v>
      </c>
      <c r="CY6" s="22">
        <f t="shared" si="11"/>
        <v>80.02</v>
      </c>
      <c r="CZ6" s="22">
        <f t="shared" si="11"/>
        <v>80.39</v>
      </c>
      <c r="DA6" s="22">
        <f t="shared" si="11"/>
        <v>80.459999999999994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38.19</v>
      </c>
      <c r="DI6" s="22">
        <f t="shared" ref="DI6:DQ6" si="12">IF(DI7="",NA(),DI7)</f>
        <v>40.24</v>
      </c>
      <c r="DJ6" s="22">
        <f t="shared" si="12"/>
        <v>39.590000000000003</v>
      </c>
      <c r="DK6" s="22">
        <f t="shared" si="12"/>
        <v>40.28</v>
      </c>
      <c r="DL6" s="22">
        <f t="shared" si="12"/>
        <v>42.48</v>
      </c>
      <c r="DM6" s="22">
        <f t="shared" si="12"/>
        <v>48.05</v>
      </c>
      <c r="DN6" s="22">
        <f t="shared" si="12"/>
        <v>48.87</v>
      </c>
      <c r="DO6" s="22">
        <f t="shared" si="12"/>
        <v>49.92</v>
      </c>
      <c r="DP6" s="22">
        <f t="shared" si="12"/>
        <v>50.63</v>
      </c>
      <c r="DQ6" s="22">
        <f t="shared" si="12"/>
        <v>51.29</v>
      </c>
      <c r="DR6" s="21" t="str">
        <f>IF(DR7="","",IF(DR7="-","【-】","【"&amp;SUBSTITUTE(TEXT(DR7,"#,##0.00"),"-","△")&amp;"】"))</f>
        <v>【50.88】</v>
      </c>
      <c r="DS6" s="22">
        <f>IF(DS7="",NA(),DS7)</f>
        <v>25.06</v>
      </c>
      <c r="DT6" s="22">
        <f t="shared" ref="DT6:EB6" si="13">IF(DT7="",NA(),DT7)</f>
        <v>43.55</v>
      </c>
      <c r="DU6" s="22">
        <f t="shared" si="13"/>
        <v>47.05</v>
      </c>
      <c r="DV6" s="22">
        <f t="shared" si="13"/>
        <v>49.19</v>
      </c>
      <c r="DW6" s="22">
        <f t="shared" si="13"/>
        <v>49.35</v>
      </c>
      <c r="DX6" s="22">
        <f t="shared" si="13"/>
        <v>13.39</v>
      </c>
      <c r="DY6" s="22">
        <f t="shared" si="13"/>
        <v>14.85</v>
      </c>
      <c r="DZ6" s="22">
        <f t="shared" si="13"/>
        <v>16.88</v>
      </c>
      <c r="EA6" s="22">
        <f t="shared" si="13"/>
        <v>18.28</v>
      </c>
      <c r="EB6" s="22">
        <f t="shared" si="13"/>
        <v>19.61</v>
      </c>
      <c r="EC6" s="21" t="str">
        <f>IF(EC7="","",IF(EC7="-","【-】","【"&amp;SUBSTITUTE(TEXT(EC7,"#,##0.00"),"-","△")&amp;"】"))</f>
        <v>【22.30】</v>
      </c>
      <c r="ED6" s="22">
        <f>IF(ED7="",NA(),ED7)</f>
        <v>0.43</v>
      </c>
      <c r="EE6" s="22">
        <f t="shared" ref="EE6:EM6" si="14">IF(EE7="",NA(),EE7)</f>
        <v>0.13</v>
      </c>
      <c r="EF6" s="22">
        <f t="shared" si="14"/>
        <v>0.87</v>
      </c>
      <c r="EG6" s="22">
        <f t="shared" si="14"/>
        <v>0.98</v>
      </c>
      <c r="EH6" s="22">
        <f t="shared" si="14"/>
        <v>0.17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352136</v>
      </c>
      <c r="D7" s="24">
        <v>46</v>
      </c>
      <c r="E7" s="24">
        <v>1</v>
      </c>
      <c r="F7" s="24">
        <v>0</v>
      </c>
      <c r="G7" s="24">
        <v>1</v>
      </c>
      <c r="H7" s="24" t="s">
        <v>93</v>
      </c>
      <c r="I7" s="24" t="s">
        <v>94</v>
      </c>
      <c r="J7" s="24" t="s">
        <v>95</v>
      </c>
      <c r="K7" s="24" t="s">
        <v>96</v>
      </c>
      <c r="L7" s="24" t="s">
        <v>97</v>
      </c>
      <c r="M7" s="24" t="s">
        <v>98</v>
      </c>
      <c r="N7" s="25" t="s">
        <v>99</v>
      </c>
      <c r="O7" s="25">
        <v>49.11</v>
      </c>
      <c r="P7" s="25">
        <v>91.8</v>
      </c>
      <c r="Q7" s="25">
        <v>2277</v>
      </c>
      <c r="R7" s="25">
        <v>22756</v>
      </c>
      <c r="S7" s="25">
        <v>472.64</v>
      </c>
      <c r="T7" s="25">
        <v>48.15</v>
      </c>
      <c r="U7" s="25">
        <v>20721</v>
      </c>
      <c r="V7" s="25">
        <v>150.66999999999999</v>
      </c>
      <c r="W7" s="25">
        <v>137.53</v>
      </c>
      <c r="X7" s="25">
        <v>103.29</v>
      </c>
      <c r="Y7" s="25">
        <v>98.81</v>
      </c>
      <c r="Z7" s="25">
        <v>94.03</v>
      </c>
      <c r="AA7" s="25">
        <v>92.36</v>
      </c>
      <c r="AB7" s="25">
        <v>101.12</v>
      </c>
      <c r="AC7" s="25">
        <v>110.05</v>
      </c>
      <c r="AD7" s="25">
        <v>108.87</v>
      </c>
      <c r="AE7" s="25">
        <v>108.61</v>
      </c>
      <c r="AF7" s="25">
        <v>108.35</v>
      </c>
      <c r="AG7" s="25">
        <v>108.84</v>
      </c>
      <c r="AH7" s="25">
        <v>111.39</v>
      </c>
      <c r="AI7" s="25">
        <v>0</v>
      </c>
      <c r="AJ7" s="25">
        <v>0</v>
      </c>
      <c r="AK7" s="25">
        <v>0</v>
      </c>
      <c r="AL7" s="25">
        <v>2.76</v>
      </c>
      <c r="AM7" s="25">
        <v>0</v>
      </c>
      <c r="AN7" s="25">
        <v>2.64</v>
      </c>
      <c r="AO7" s="25">
        <v>3.16</v>
      </c>
      <c r="AP7" s="25">
        <v>3.59</v>
      </c>
      <c r="AQ7" s="25">
        <v>3.98</v>
      </c>
      <c r="AR7" s="25">
        <v>6.02</v>
      </c>
      <c r="AS7" s="25">
        <v>1.3</v>
      </c>
      <c r="AT7" s="25">
        <v>179.31</v>
      </c>
      <c r="AU7" s="25">
        <v>150.28</v>
      </c>
      <c r="AV7" s="25">
        <v>121.96</v>
      </c>
      <c r="AW7" s="25">
        <v>102.15</v>
      </c>
      <c r="AX7" s="25">
        <v>115.27</v>
      </c>
      <c r="AY7" s="25">
        <v>359.47</v>
      </c>
      <c r="AZ7" s="25">
        <v>369.69</v>
      </c>
      <c r="BA7" s="25">
        <v>379.08</v>
      </c>
      <c r="BB7" s="25">
        <v>367.55</v>
      </c>
      <c r="BC7" s="25">
        <v>378.56</v>
      </c>
      <c r="BD7" s="25">
        <v>261.51</v>
      </c>
      <c r="BE7" s="25">
        <v>893.27</v>
      </c>
      <c r="BF7" s="25">
        <v>944.27</v>
      </c>
      <c r="BG7" s="25">
        <v>1055.71</v>
      </c>
      <c r="BH7" s="25">
        <v>1130.1400000000001</v>
      </c>
      <c r="BI7" s="25">
        <v>1236.67</v>
      </c>
      <c r="BJ7" s="25">
        <v>401.79</v>
      </c>
      <c r="BK7" s="25">
        <v>402.99</v>
      </c>
      <c r="BL7" s="25">
        <v>398.98</v>
      </c>
      <c r="BM7" s="25">
        <v>418.68</v>
      </c>
      <c r="BN7" s="25">
        <v>395.68</v>
      </c>
      <c r="BO7" s="25">
        <v>265.16000000000003</v>
      </c>
      <c r="BP7" s="25">
        <v>69.06</v>
      </c>
      <c r="BQ7" s="25">
        <v>65.87</v>
      </c>
      <c r="BR7" s="25">
        <v>61.96</v>
      </c>
      <c r="BS7" s="25">
        <v>61.88</v>
      </c>
      <c r="BT7" s="25">
        <v>65.2</v>
      </c>
      <c r="BU7" s="25">
        <v>100.12</v>
      </c>
      <c r="BV7" s="25">
        <v>98.66</v>
      </c>
      <c r="BW7" s="25">
        <v>98.64</v>
      </c>
      <c r="BX7" s="25">
        <v>94.78</v>
      </c>
      <c r="BY7" s="25">
        <v>97.59</v>
      </c>
      <c r="BZ7" s="25">
        <v>102.35</v>
      </c>
      <c r="CA7" s="25">
        <v>207.04</v>
      </c>
      <c r="CB7" s="25">
        <v>219.25</v>
      </c>
      <c r="CC7" s="25">
        <v>235.31</v>
      </c>
      <c r="CD7" s="25">
        <v>234.01</v>
      </c>
      <c r="CE7" s="25">
        <v>224.32</v>
      </c>
      <c r="CF7" s="25">
        <v>174.97</v>
      </c>
      <c r="CG7" s="25">
        <v>178.59</v>
      </c>
      <c r="CH7" s="25">
        <v>178.92</v>
      </c>
      <c r="CI7" s="25">
        <v>181.3</v>
      </c>
      <c r="CJ7" s="25">
        <v>181.71</v>
      </c>
      <c r="CK7" s="25">
        <v>167.74</v>
      </c>
      <c r="CL7" s="25">
        <v>39.869999999999997</v>
      </c>
      <c r="CM7" s="25">
        <v>38.479999999999997</v>
      </c>
      <c r="CN7" s="25">
        <v>36.909999999999997</v>
      </c>
      <c r="CO7" s="25">
        <v>36.79</v>
      </c>
      <c r="CP7" s="25">
        <v>36.35</v>
      </c>
      <c r="CQ7" s="25">
        <v>55.63</v>
      </c>
      <c r="CR7" s="25">
        <v>55.03</v>
      </c>
      <c r="CS7" s="25">
        <v>55.14</v>
      </c>
      <c r="CT7" s="25">
        <v>55.89</v>
      </c>
      <c r="CU7" s="25">
        <v>55.72</v>
      </c>
      <c r="CV7" s="25">
        <v>60.29</v>
      </c>
      <c r="CW7" s="25">
        <v>78.72</v>
      </c>
      <c r="CX7" s="25">
        <v>79.13</v>
      </c>
      <c r="CY7" s="25">
        <v>80.02</v>
      </c>
      <c r="CZ7" s="25">
        <v>80.39</v>
      </c>
      <c r="DA7" s="25">
        <v>80.459999999999994</v>
      </c>
      <c r="DB7" s="25">
        <v>82.04</v>
      </c>
      <c r="DC7" s="25">
        <v>81.900000000000006</v>
      </c>
      <c r="DD7" s="25">
        <v>81.39</v>
      </c>
      <c r="DE7" s="25">
        <v>81.27</v>
      </c>
      <c r="DF7" s="25">
        <v>81.260000000000005</v>
      </c>
      <c r="DG7" s="25">
        <v>90.12</v>
      </c>
      <c r="DH7" s="25">
        <v>38.19</v>
      </c>
      <c r="DI7" s="25">
        <v>40.24</v>
      </c>
      <c r="DJ7" s="25">
        <v>39.590000000000003</v>
      </c>
      <c r="DK7" s="25">
        <v>40.28</v>
      </c>
      <c r="DL7" s="25">
        <v>42.48</v>
      </c>
      <c r="DM7" s="25">
        <v>48.05</v>
      </c>
      <c r="DN7" s="25">
        <v>48.87</v>
      </c>
      <c r="DO7" s="25">
        <v>49.92</v>
      </c>
      <c r="DP7" s="25">
        <v>50.63</v>
      </c>
      <c r="DQ7" s="25">
        <v>51.29</v>
      </c>
      <c r="DR7" s="25">
        <v>50.88</v>
      </c>
      <c r="DS7" s="25">
        <v>25.06</v>
      </c>
      <c r="DT7" s="25">
        <v>43.55</v>
      </c>
      <c r="DU7" s="25">
        <v>47.05</v>
      </c>
      <c r="DV7" s="25">
        <v>49.19</v>
      </c>
      <c r="DW7" s="25">
        <v>49.35</v>
      </c>
      <c r="DX7" s="25">
        <v>13.39</v>
      </c>
      <c r="DY7" s="25">
        <v>14.85</v>
      </c>
      <c r="DZ7" s="25">
        <v>16.88</v>
      </c>
      <c r="EA7" s="25">
        <v>18.28</v>
      </c>
      <c r="EB7" s="25">
        <v>19.61</v>
      </c>
      <c r="EC7" s="25">
        <v>22.3</v>
      </c>
      <c r="ED7" s="25">
        <v>0.43</v>
      </c>
      <c r="EE7" s="25">
        <v>0.13</v>
      </c>
      <c r="EF7" s="25">
        <v>0.87</v>
      </c>
      <c r="EG7" s="25">
        <v>0.98</v>
      </c>
      <c r="EH7" s="25">
        <v>0.17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宏治</cp:lastModifiedBy>
  <dcterms:created xsi:type="dcterms:W3CDTF">2022-12-01T01:04:03Z</dcterms:created>
  <dcterms:modified xsi:type="dcterms:W3CDTF">2023-02-28T06:36:22Z</dcterms:modified>
  <cp:category/>
</cp:coreProperties>
</file>