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72.16.1.217\和木町\02都市建設課\04施設係\ｽｲﾄﾞｳ\01 水道事務\1、メール確認・回答等済\令和4年度　メール回答済\R05.02.03〆切： 公営企業に係る経営比較分析表（令和３年度決算）の分析等について（１／２）\"/>
    </mc:Choice>
  </mc:AlternateContent>
  <xr:revisionPtr revIDLastSave="0" documentId="13_ncr:1_{81429B6D-07A6-492D-A9C2-B87EFE87F5D7}" xr6:coauthVersionLast="36" xr6:coauthVersionMax="36" xr10:uidLastSave="{00000000-0000-0000-0000-000000000000}"/>
  <workbookProtection workbookAlgorithmName="SHA-512" workbookHashValue="7Xw2ueDIRcYyW6ugQrAzdzRd3IK62KwDEIxkHsJL2UK46nHLysJk/PXg6zbQuceC+455coiwo+QPA+xgztSwsg==" workbookSaltValue="3eZzRfE4ZLiHxHtWUZkcf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D8" i="4"/>
  <c r="W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<sst xmlns="http://schemas.openxmlformats.org/spreadsheetml/2006/main" count="233" uniqueCount="119">
  <si>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</si>
  <si>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</si>
  <si>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</si>
  <si>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</si>
  <si>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</si>
  <si>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</si>
  <si>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</si>
  <si>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</si>
  <si>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</si>
  <si>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</si>
  <si>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</si>
  <si>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</si>
  <si>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</si>
  <si>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</si>
  <si>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</si>
  <si>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</si>
  <si>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</si>
  <si>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</si>
  <si>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</si>
  <si>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</si>
  <si>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</si>
  <si>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</si>
  <si>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</si>
  <si>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</si>
  <si>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</si>
  <si>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</si>
  <si>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</si>
  <si>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</si>
  <si>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</si>
  <si>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</si>
  <si>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</si>
  <si>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</si>
  <si>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</si>
  <si>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</si>
  <si>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</si>
  <si>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</si>
  <si>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</si>
  <si>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</si>
  <si>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</si>
  <si>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</si>
  <si>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</si>
  <si>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</si>
  <si>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</si>
  <si>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</si>
  <si>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</si>
  <si>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</si>
  <si>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</si>
  <si>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</si>
  <si>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</si>
  <si>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</si>
  <si>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</si>
  <si>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</si>
  <si>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</si>
  <si>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</si>
  <si>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</si>
  <si>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</si>
  <si>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</si>
  <si>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</si>
  <si>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</si>
  <si>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</si>
  <si>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</si>
  <si>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</si>
  <si>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</si>
  <si>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</si>
  <si>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</si>
  <si>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</si>
  <si>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</si>
  <si>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</si>
  <si>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</si>
  <si>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</si>
  <si>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</si>
  <si>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</si>
  <si>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</si>
  <si>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</si>
  <si>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</si>
  <si>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</si>
  <si>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</si>
  <si>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</si>
  <si>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</si>
  <si>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</si>
  <si>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</si>
  <si>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</si>
  <si>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</si>
  <si>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</si>
  <si>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</si>
  <si>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</si>
  <si>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</si>
  <si>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</si>
  <si>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</si>
  <si>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</si>
  <si>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</si>
  <si>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</si>
  <si>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</si>
  <si>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</si>
  <si>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</si>
  <si>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</si>
  <si>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和木町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</si>
  <si>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</si>
  <si>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</si>
  <si>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</si>
  <si>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</si>
  <si>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</si>
  <si>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</si>
  <si>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</si>
  <si>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</si>
  <si>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</si>
  <si>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</si>
  <si>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</si>
  <si>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</si>
  <si>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</si>
  <si>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</si>
  <si>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</si>
  <si>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</si>
  <si>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</si>
  <si>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</si>
  <si>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</si>
  <si>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既存の施設や管路の老朽化が著しい。漏水については、応急措置程度の修繕によって対応し、本格的な管の敷設替は財政的な事情により先送りとなっていることから、管路更新率の数値として表れていない。管路の耐用年数等から、更新事業は不可欠であるため、簡易水道事業の継続を軸に、事業スケールの適正化や更新スケジュール等を検討している。</t>
    <rPh sb="1" eb="3">
      <t>キゾン</t>
    </rPh>
    <rPh sb="7" eb="9">
      <t>カンロ</t>
    </rPh>
    <rPh sb="10" eb="13">
      <t>ロウキュウカ</t>
    </rPh>
    <rPh sb="14" eb="15">
      <t>イチジル</t>
    </rPh>
    <rPh sb="18" eb="20">
      <t>ロウスイ</t>
    </rPh>
    <rPh sb="26" eb="28">
      <t>オウキュウ</t>
    </rPh>
    <rPh sb="28" eb="30">
      <t>ソチ</t>
    </rPh>
    <rPh sb="30" eb="32">
      <t>テイド</t>
    </rPh>
    <rPh sb="33" eb="35">
      <t>シュウゼン</t>
    </rPh>
    <rPh sb="39" eb="41">
      <t>タイオウ</t>
    </rPh>
    <rPh sb="43" eb="46">
      <t>ホンカクテキ</t>
    </rPh>
    <rPh sb="62" eb="64">
      <t>サキオク</t>
    </rPh>
    <rPh sb="76" eb="78">
      <t>カンロ</t>
    </rPh>
    <rPh sb="78" eb="80">
      <t>コウシン</t>
    </rPh>
    <rPh sb="80" eb="81">
      <t>リツ</t>
    </rPh>
    <rPh sb="82" eb="84">
      <t>スウチ</t>
    </rPh>
    <rPh sb="87" eb="88">
      <t>アラワ</t>
    </rPh>
    <rPh sb="94" eb="96">
      <t>カンロ</t>
    </rPh>
    <rPh sb="97" eb="99">
      <t>タイヨウ</t>
    </rPh>
    <rPh sb="99" eb="101">
      <t>ネンスウ</t>
    </rPh>
    <rPh sb="101" eb="102">
      <t>ナド</t>
    </rPh>
    <rPh sb="105" eb="107">
      <t>コウシン</t>
    </rPh>
    <rPh sb="107" eb="109">
      <t>ジギョウ</t>
    </rPh>
    <rPh sb="110" eb="113">
      <t>フカケツ</t>
    </rPh>
    <rPh sb="119" eb="121">
      <t>カンイ</t>
    </rPh>
    <rPh sb="121" eb="123">
      <t>スイドウ</t>
    </rPh>
    <rPh sb="123" eb="125">
      <t>ジギョウ</t>
    </rPh>
    <rPh sb="126" eb="128">
      <t>ケイゾク</t>
    </rPh>
    <rPh sb="129" eb="130">
      <t>ジク</t>
    </rPh>
    <rPh sb="132" eb="134">
      <t>ジギョウ</t>
    </rPh>
    <rPh sb="139" eb="142">
      <t>テキセイカ</t>
    </rPh>
    <rPh sb="143" eb="145">
      <t>コウシン</t>
    </rPh>
    <rPh sb="151" eb="152">
      <t>ナド</t>
    </rPh>
    <rPh sb="153" eb="155">
      <t>ケントウ</t>
    </rPh>
    <phoneticPr fontId="16"/>
  </si>
  <si>
    <t>①収益的収支比率
　類似団体と比較して良好な数値を保っているが、100を下回ったため改善に努める。
④企業債残高対給水収益比率
　起債の償還は順調であり、今後予想される施設の更新においては企業債の発行を計画的に行いたい。
⑤料金回収率
　回収率は近年は微増となっているが、平均値とは依然乖離しているため、改善に努める。
⑥給水原価
　有収水量の増加により給水原価は減少となっている。今後は施設の老朽化による漏水の発生等により上昇していくことが懸念される。
⑦施設利用率
　効率的な施設の運用に努める。
⑧有収率
　施設利用率が上昇しているが有収率は下がっており、漏水調査等を行い改善に努める。
　</t>
    <rPh sb="1" eb="4">
      <t>シュウエキテキ</t>
    </rPh>
    <rPh sb="4" eb="6">
      <t>シュウシ</t>
    </rPh>
    <rPh sb="6" eb="8">
      <t>ヒリツ</t>
    </rPh>
    <rPh sb="10" eb="12">
      <t>ルイジ</t>
    </rPh>
    <rPh sb="12" eb="14">
      <t>ダンタイ</t>
    </rPh>
    <rPh sb="15" eb="17">
      <t>ヒカク</t>
    </rPh>
    <rPh sb="19" eb="21">
      <t>リョウコウ</t>
    </rPh>
    <rPh sb="22" eb="24">
      <t>スウチ</t>
    </rPh>
    <rPh sb="25" eb="26">
      <t>タモ</t>
    </rPh>
    <rPh sb="36" eb="38">
      <t>シタマワ</t>
    </rPh>
    <rPh sb="42" eb="44">
      <t>カイゼン</t>
    </rPh>
    <rPh sb="45" eb="46">
      <t>ツト</t>
    </rPh>
    <rPh sb="51" eb="53">
      <t>キギョウ</t>
    </rPh>
    <rPh sb="53" eb="54">
      <t>サイ</t>
    </rPh>
    <rPh sb="54" eb="56">
      <t>ザンダカ</t>
    </rPh>
    <rPh sb="56" eb="57">
      <t>タイ</t>
    </rPh>
    <rPh sb="57" eb="59">
      <t>キュウスイ</t>
    </rPh>
    <rPh sb="59" eb="61">
      <t>シュウエキ</t>
    </rPh>
    <rPh sb="61" eb="63">
      <t>ヒリツ</t>
    </rPh>
    <rPh sb="65" eb="67">
      <t>キサイ</t>
    </rPh>
    <rPh sb="68" eb="70">
      <t>ショウカン</t>
    </rPh>
    <rPh sb="71" eb="73">
      <t>ジュンチョウ</t>
    </rPh>
    <rPh sb="77" eb="79">
      <t>コンゴ</t>
    </rPh>
    <rPh sb="79" eb="81">
      <t>ヨソウ</t>
    </rPh>
    <rPh sb="84" eb="86">
      <t>シセツ</t>
    </rPh>
    <rPh sb="87" eb="89">
      <t>コウシン</t>
    </rPh>
    <rPh sb="94" eb="97">
      <t>キギョウサイ</t>
    </rPh>
    <rPh sb="98" eb="100">
      <t>ハッコウ</t>
    </rPh>
    <rPh sb="101" eb="104">
      <t>ケイカクテキ</t>
    </rPh>
    <rPh sb="105" eb="106">
      <t>オコナ</t>
    </rPh>
    <rPh sb="112" eb="114">
      <t>リョウキン</t>
    </rPh>
    <rPh sb="114" eb="116">
      <t>カイシュウ</t>
    </rPh>
    <rPh sb="116" eb="117">
      <t>リツ</t>
    </rPh>
    <rPh sb="119" eb="121">
      <t>カイシュウ</t>
    </rPh>
    <rPh sb="121" eb="122">
      <t>リツ</t>
    </rPh>
    <rPh sb="123" eb="125">
      <t>キンネン</t>
    </rPh>
    <rPh sb="126" eb="128">
      <t>ビゾウ</t>
    </rPh>
    <rPh sb="136" eb="139">
      <t>ヘイキンチ</t>
    </rPh>
    <rPh sb="141" eb="143">
      <t>イゼン</t>
    </rPh>
    <rPh sb="143" eb="145">
      <t>カイリ</t>
    </rPh>
    <rPh sb="152" eb="154">
      <t>カイゼン</t>
    </rPh>
    <rPh sb="155" eb="156">
      <t>ツト</t>
    </rPh>
    <rPh sb="161" eb="163">
      <t>キュウスイ</t>
    </rPh>
    <rPh sb="163" eb="165">
      <t>ゲンカ</t>
    </rPh>
    <rPh sb="167" eb="169">
      <t>ユウシュウ</t>
    </rPh>
    <rPh sb="169" eb="171">
      <t>スイリョウ</t>
    </rPh>
    <rPh sb="172" eb="174">
      <t>ゾウカ</t>
    </rPh>
    <rPh sb="177" eb="179">
      <t>キュウスイ</t>
    </rPh>
    <rPh sb="179" eb="181">
      <t>ゲンカ</t>
    </rPh>
    <rPh sb="182" eb="184">
      <t>ゲンショウ</t>
    </rPh>
    <rPh sb="191" eb="193">
      <t>コンゴ</t>
    </rPh>
    <rPh sb="194" eb="196">
      <t>シセツ</t>
    </rPh>
    <rPh sb="197" eb="200">
      <t>ロウキュウカ</t>
    </rPh>
    <rPh sb="203" eb="205">
      <t>ロウスイ</t>
    </rPh>
    <rPh sb="206" eb="208">
      <t>ハッセイ</t>
    </rPh>
    <rPh sb="208" eb="209">
      <t>トウ</t>
    </rPh>
    <rPh sb="212" eb="214">
      <t>ジョウショウ</t>
    </rPh>
    <rPh sb="221" eb="223">
      <t>ケネン</t>
    </rPh>
    <rPh sb="229" eb="231">
      <t>シセツ</t>
    </rPh>
    <rPh sb="231" eb="233">
      <t>リヨウ</t>
    </rPh>
    <rPh sb="233" eb="234">
      <t>リツ</t>
    </rPh>
    <rPh sb="236" eb="239">
      <t>コウリツテキ</t>
    </rPh>
    <rPh sb="240" eb="242">
      <t>シセツ</t>
    </rPh>
    <rPh sb="243" eb="245">
      <t>ウンヨウ</t>
    </rPh>
    <rPh sb="246" eb="247">
      <t>ツト</t>
    </rPh>
    <rPh sb="252" eb="255">
      <t>ユウシュウリツ</t>
    </rPh>
    <rPh sb="257" eb="259">
      <t>シセツ</t>
    </rPh>
    <rPh sb="259" eb="262">
      <t>リヨウリツ</t>
    </rPh>
    <rPh sb="263" eb="265">
      <t>ジョウショウ</t>
    </rPh>
    <rPh sb="270" eb="273">
      <t>ユウシュウリツ</t>
    </rPh>
    <rPh sb="274" eb="275">
      <t>サ</t>
    </rPh>
    <rPh sb="281" eb="283">
      <t>ロウスイ</t>
    </rPh>
    <rPh sb="283" eb="285">
      <t>チョウサ</t>
    </rPh>
    <rPh sb="285" eb="286">
      <t>トウ</t>
    </rPh>
    <rPh sb="287" eb="288">
      <t>オコナ</t>
    </rPh>
    <rPh sb="289" eb="291">
      <t>カイゼン</t>
    </rPh>
    <rPh sb="292" eb="293">
      <t>ツト</t>
    </rPh>
    <phoneticPr fontId="4"/>
  </si>
  <si>
    <t xml:space="preserve">　管路や施設の老朽化が進行しているため、今後更新していく可能性が高い。
　令和６年度から財政状況を詳細に把握できる公営企業会計への移行を行い、事業運営を行っていく。
</t>
    <rPh sb="1" eb="3">
      <t>カンロ</t>
    </rPh>
    <rPh sb="4" eb="6">
      <t>シセツ</t>
    </rPh>
    <rPh sb="7" eb="10">
      <t>ロウキュウカ</t>
    </rPh>
    <rPh sb="11" eb="13">
      <t>シンコウ</t>
    </rPh>
    <rPh sb="20" eb="22">
      <t>コンゴ</t>
    </rPh>
    <rPh sb="22" eb="24">
      <t>コウシン</t>
    </rPh>
    <rPh sb="28" eb="31">
      <t>カノウセイ</t>
    </rPh>
    <rPh sb="32" eb="33">
      <t>タカ</t>
    </rPh>
    <rPh sb="37" eb="39">
      <t>レイワ</t>
    </rPh>
    <rPh sb="40" eb="42">
      <t>ネンド</t>
    </rPh>
    <rPh sb="44" eb="46">
      <t>ザイセイ</t>
    </rPh>
    <rPh sb="46" eb="48">
      <t>ジョウキョウ</t>
    </rPh>
    <rPh sb="49" eb="51">
      <t>ショウサイ</t>
    </rPh>
    <rPh sb="52" eb="54">
      <t>ハアク</t>
    </rPh>
    <rPh sb="57" eb="59">
      <t>コウエイ</t>
    </rPh>
    <rPh sb="65" eb="67">
      <t>イコウ</t>
    </rPh>
    <rPh sb="68" eb="69">
      <t>オコナ</t>
    </rPh>
    <rPh sb="71" eb="73">
      <t>ジギョウ</t>
    </rPh>
    <rPh sb="73" eb="75">
      <t>ウンエイ</t>
    </rPh>
    <rPh sb="76" eb="77">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</si>
</sst>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7365218A-9B04-4407-96DD-E681955583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3D-4800-A18F-2C69721896C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883D-4800-A18F-2C69721896C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42.94</c:v>
                </c:pt>
                <c:pt idx="1">
                  <c:v>45.93</c:v>
                </c:pt>
                <c:pt idx="2">
                  <c:v>46.05</c:v>
                </c:pt>
                <c:pt idx="3">
                  <c:v>48.18</c:v>
                </c:pt>
                <c:pt idx="4">
                  <c:v>50.22</c:v>
                </c:pt>
              </c:numCache>
            </c:numRef>
          </c:val>
          <c:extLst>
            <c:ext xmlns:c16="http://schemas.microsoft.com/office/drawing/2014/chart" uri="{C3380CC4-5D6E-409C-BE32-E72D297353CC}">
              <c16:uniqueId val="{00000000-ABC9-4574-80D9-E06404596CA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ABC9-4574-80D9-E06404596CA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95.1</c:v>
                </c:pt>
                <c:pt idx="1">
                  <c:v>86.83</c:v>
                </c:pt>
                <c:pt idx="2">
                  <c:v>84.27</c:v>
                </c:pt>
                <c:pt idx="3">
                  <c:v>82.36</c:v>
                </c:pt>
                <c:pt idx="4">
                  <c:v>79.349999999999994</c:v>
                </c:pt>
              </c:numCache>
            </c:numRef>
          </c:val>
          <c:extLst>
            <c:ext xmlns:c16="http://schemas.microsoft.com/office/drawing/2014/chart" uri="{C3380CC4-5D6E-409C-BE32-E72D297353CC}">
              <c16:uniqueId val="{00000000-EC18-4638-B3EC-2E839C1FEA3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EC18-4638-B3EC-2E839C1FEA3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109.07</c:v>
                </c:pt>
                <c:pt idx="1">
                  <c:v>100.67</c:v>
                </c:pt>
                <c:pt idx="2">
                  <c:v>101.79</c:v>
                </c:pt>
                <c:pt idx="3">
                  <c:v>101.69</c:v>
                </c:pt>
                <c:pt idx="4">
                  <c:v>99.35</c:v>
                </c:pt>
              </c:numCache>
            </c:numRef>
          </c:val>
          <c:extLst>
            <c:ext xmlns:c16="http://schemas.microsoft.com/office/drawing/2014/chart" uri="{C3380CC4-5D6E-409C-BE32-E72D297353CC}">
              <c16:uniqueId val="{00000000-4C15-483C-B4D8-0A55954E65F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4C15-483C-B4D8-0A55954E65F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AF-4D8F-BEEA-FEED072CC5E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AF-4D8F-BEEA-FEED072CC5E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7B-49C3-B30C-4135A30BA9B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B-49C3-B30C-4135A30BA9B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2-4B44-9213-6C644C673AF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2-4B44-9213-6C644C673AF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43-4060-A801-769AE34A5A0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43-4060-A801-769AE34A5A0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144.6</c:v>
                </c:pt>
                <c:pt idx="1">
                  <c:v>143.54</c:v>
                </c:pt>
                <c:pt idx="2">
                  <c:v>165.42</c:v>
                </c:pt>
                <c:pt idx="3">
                  <c:v>151.25</c:v>
                </c:pt>
                <c:pt idx="4">
                  <c:v>147.29</c:v>
                </c:pt>
              </c:numCache>
            </c:numRef>
          </c:val>
          <c:extLst>
            <c:ext xmlns:c16="http://schemas.microsoft.com/office/drawing/2014/chart" uri="{C3380CC4-5D6E-409C-BE32-E72D297353CC}">
              <c16:uniqueId val="{00000000-CCC3-428B-BE7E-34B184D716B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CCC3-428B-BE7E-34B184D716B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26.84</c:v>
                </c:pt>
                <c:pt idx="1">
                  <c:v>23.62</c:v>
                </c:pt>
                <c:pt idx="2">
                  <c:v>22.77</c:v>
                </c:pt>
                <c:pt idx="3">
                  <c:v>23.59</c:v>
                </c:pt>
                <c:pt idx="4">
                  <c:v>24.67</c:v>
                </c:pt>
              </c:numCache>
            </c:numRef>
          </c:val>
          <c:extLst>
            <c:ext xmlns:c16="http://schemas.microsoft.com/office/drawing/2014/chart" uri="{C3380CC4-5D6E-409C-BE32-E72D297353CC}">
              <c16:uniqueId val="{00000000-8A7D-47C0-967A-024B8A8198D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8A7D-47C0-967A-024B8A8198D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415.91</c:v>
                </c:pt>
                <c:pt idx="1">
                  <c:v>476.25</c:v>
                </c:pt>
                <c:pt idx="2">
                  <c:v>498.3</c:v>
                </c:pt>
                <c:pt idx="3">
                  <c:v>486.15</c:v>
                </c:pt>
                <c:pt idx="4">
                  <c:v>477.11</c:v>
                </c:pt>
              </c:numCache>
            </c:numRef>
          </c:val>
          <c:extLst>
            <c:ext xmlns:c16="http://schemas.microsoft.com/office/drawing/2014/chart" uri="{C3380CC4-5D6E-409C-BE32-E72D297353CC}">
              <c16:uniqueId val="{00000000-561D-43AD-8252-3C9543371B6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561D-43AD-8252-3C9543371B6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山口県　和木町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D4</v>
      </c>
      <c r="X8" s="71"/>
      <c r="Y8" s="71"/>
      <c r="Z8" s="71"/>
      <c r="AA8" s="71"/>
      <c r="AB8" s="71"/>
      <c r="AC8" s="71"/>
      <c r="AD8" s="71" t="str">
        <f>データ!$M$6</f>
        <v>非設置</v>
      </c>
      <c r="AE8" s="71"/>
      <c r="AF8" s="71"/>
      <c r="AG8" s="71"/>
      <c r="AH8" s="71"/>
      <c r="AI8" s="71"/>
      <c r="AJ8" s="71"/>
      <c r="AK8" s="2"/>
      <c r="AL8" s="66">
        <f>データ!$R$6</f>
        <v>6076</v>
      </c>
      <c r="AM8" s="66"/>
      <c r="AN8" s="66"/>
      <c r="AO8" s="66"/>
      <c r="AP8" s="66"/>
      <c r="AQ8" s="66"/>
      <c r="AR8" s="66"/>
      <c r="AS8" s="66"/>
      <c r="AT8" s="36">
        <f>データ!$S$6</f>
        <v>10.58</v>
      </c>
      <c r="AU8" s="36"/>
      <c r="AV8" s="36"/>
      <c r="AW8" s="36"/>
      <c r="AX8" s="36"/>
      <c r="AY8" s="36"/>
      <c r="AZ8" s="36"/>
      <c r="BA8" s="36"/>
      <c r="BB8" s="36">
        <f>データ!$T$6</f>
        <v>574.29</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30.36</v>
      </c>
      <c r="Q10" s="36"/>
      <c r="R10" s="36"/>
      <c r="S10" s="36"/>
      <c r="T10" s="36"/>
      <c r="U10" s="36"/>
      <c r="V10" s="36"/>
      <c r="W10" s="66">
        <f>データ!$Q$6</f>
        <v>1705</v>
      </c>
      <c r="X10" s="66"/>
      <c r="Y10" s="66"/>
      <c r="Z10" s="66"/>
      <c r="AA10" s="66"/>
      <c r="AB10" s="66"/>
      <c r="AC10" s="66"/>
      <c r="AD10" s="2"/>
      <c r="AE10" s="2"/>
      <c r="AF10" s="2"/>
      <c r="AG10" s="2"/>
      <c r="AH10" s="2"/>
      <c r="AI10" s="2"/>
      <c r="AJ10" s="2"/>
      <c r="AK10" s="2"/>
      <c r="AL10" s="66">
        <f>データ!$U$6</f>
        <v>1834</v>
      </c>
      <c r="AM10" s="66"/>
      <c r="AN10" s="66"/>
      <c r="AO10" s="66"/>
      <c r="AP10" s="66"/>
      <c r="AQ10" s="66"/>
      <c r="AR10" s="66"/>
      <c r="AS10" s="66"/>
      <c r="AT10" s="36">
        <f>データ!$V$6</f>
        <v>0.99</v>
      </c>
      <c r="AU10" s="36"/>
      <c r="AV10" s="36"/>
      <c r="AW10" s="36"/>
      <c r="AX10" s="36"/>
      <c r="AY10" s="36"/>
      <c r="AZ10" s="36"/>
      <c r="BA10" s="36"/>
      <c r="BB10" s="36">
        <f>データ!$W$6</f>
        <v>1852.53</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118</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fMlhMpJdy9fkCRFFFQu/GZst0a6XtqAINIcJ1zaiWnufjzcaL7POKLIr5kCvQPA4Sqt1Xj1hyetzEROkzkGlAA==" saltValue="BEqyHcbanJqP3lW/Cd8m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353213</v>
      </c>
      <c r="D6" s="20">
        <f t="shared" si="3"/>
        <v>47</v>
      </c>
      <c r="E6" s="20">
        <f t="shared" si="3"/>
        <v>1</v>
      </c>
      <c r="F6" s="20">
        <f t="shared" si="3"/>
        <v>0</v>
      </c>
      <c r="G6" s="20">
        <f t="shared" si="3"/>
        <v>0</v>
      </c>
      <c r="H6" s="20" t="str">
        <f t="shared" si="3"/>
        <v>山口県　和木町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30.36</v>
      </c>
      <c r="Q6" s="21">
        <f t="shared" si="3"/>
        <v>1705</v>
      </c>
      <c r="R6" s="21">
        <f t="shared" si="3"/>
        <v>6076</v>
      </c>
      <c r="S6" s="21">
        <f t="shared" si="3"/>
        <v>10.58</v>
      </c>
      <c r="T6" s="21">
        <f t="shared" si="3"/>
        <v>574.29</v>
      </c>
      <c r="U6" s="21">
        <f t="shared" si="3"/>
        <v>1834</v>
      </c>
      <c r="V6" s="21">
        <f t="shared" si="3"/>
        <v>0.99</v>
      </c>
      <c r="W6" s="21">
        <f t="shared" si="3"/>
        <v>1852.53</v>
      </c>
      <c r="X6" s="22">
        <f>IF(X7="",NA(),X7)</f>
        <v>109.07</v>
      </c>
      <c r="Y6" s="22">
        <f t="shared" ref="Y6:AG6" si="4">IF(Y7="",NA(),Y7)</f>
        <v>100.67</v>
      </c>
      <c r="Z6" s="22">
        <f t="shared" si="4"/>
        <v>101.79</v>
      </c>
      <c r="AA6" s="22">
        <f t="shared" si="4"/>
        <v>101.69</v>
      </c>
      <c r="AB6" s="22">
        <f t="shared" si="4"/>
        <v>99.35</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144.6</v>
      </c>
      <c r="BF6" s="22">
        <f t="shared" ref="BF6:BN6" si="7">IF(BF7="",NA(),BF7)</f>
        <v>143.54</v>
      </c>
      <c r="BG6" s="22">
        <f t="shared" si="7"/>
        <v>165.42</v>
      </c>
      <c r="BH6" s="22">
        <f t="shared" si="7"/>
        <v>151.25</v>
      </c>
      <c r="BI6" s="22">
        <f t="shared" si="7"/>
        <v>147.29</v>
      </c>
      <c r="BJ6" s="22">
        <f t="shared" si="7"/>
        <v>1302.33</v>
      </c>
      <c r="BK6" s="22">
        <f t="shared" si="7"/>
        <v>1274.21</v>
      </c>
      <c r="BL6" s="22">
        <f t="shared" si="7"/>
        <v>1183.92</v>
      </c>
      <c r="BM6" s="22">
        <f t="shared" si="7"/>
        <v>1128.72</v>
      </c>
      <c r="BN6" s="22">
        <f t="shared" si="7"/>
        <v>1125.25</v>
      </c>
      <c r="BO6" s="21" t="str">
        <f>IF(BO7="","",IF(BO7="-","【-】","【"&amp;SUBSTITUTE(TEXT(BO7,"#,##0.00"),"-","△")&amp;"】"))</f>
        <v>【940.88】</v>
      </c>
      <c r="BP6" s="22">
        <f>IF(BP7="",NA(),BP7)</f>
        <v>26.84</v>
      </c>
      <c r="BQ6" s="22">
        <f t="shared" ref="BQ6:BY6" si="8">IF(BQ7="",NA(),BQ7)</f>
        <v>23.62</v>
      </c>
      <c r="BR6" s="22">
        <f t="shared" si="8"/>
        <v>22.77</v>
      </c>
      <c r="BS6" s="22">
        <f t="shared" si="8"/>
        <v>23.59</v>
      </c>
      <c r="BT6" s="22">
        <f t="shared" si="8"/>
        <v>24.67</v>
      </c>
      <c r="BU6" s="22">
        <f t="shared" si="8"/>
        <v>40.89</v>
      </c>
      <c r="BV6" s="22">
        <f t="shared" si="8"/>
        <v>41.25</v>
      </c>
      <c r="BW6" s="22">
        <f t="shared" si="8"/>
        <v>42.5</v>
      </c>
      <c r="BX6" s="22">
        <f t="shared" si="8"/>
        <v>41.84</v>
      </c>
      <c r="BY6" s="22">
        <f t="shared" si="8"/>
        <v>41.44</v>
      </c>
      <c r="BZ6" s="21" t="str">
        <f>IF(BZ7="","",IF(BZ7="-","【-】","【"&amp;SUBSTITUTE(TEXT(BZ7,"#,##0.00"),"-","△")&amp;"】"))</f>
        <v>【54.59】</v>
      </c>
      <c r="CA6" s="22">
        <f>IF(CA7="",NA(),CA7)</f>
        <v>415.91</v>
      </c>
      <c r="CB6" s="22">
        <f t="shared" ref="CB6:CJ6" si="9">IF(CB7="",NA(),CB7)</f>
        <v>476.25</v>
      </c>
      <c r="CC6" s="22">
        <f t="shared" si="9"/>
        <v>498.3</v>
      </c>
      <c r="CD6" s="22">
        <f t="shared" si="9"/>
        <v>486.15</v>
      </c>
      <c r="CE6" s="22">
        <f t="shared" si="9"/>
        <v>477.11</v>
      </c>
      <c r="CF6" s="22">
        <f t="shared" si="9"/>
        <v>383.2</v>
      </c>
      <c r="CG6" s="22">
        <f t="shared" si="9"/>
        <v>383.25</v>
      </c>
      <c r="CH6" s="22">
        <f t="shared" si="9"/>
        <v>377.72</v>
      </c>
      <c r="CI6" s="22">
        <f t="shared" si="9"/>
        <v>390.47</v>
      </c>
      <c r="CJ6" s="22">
        <f t="shared" si="9"/>
        <v>403.61</v>
      </c>
      <c r="CK6" s="21" t="str">
        <f>IF(CK7="","",IF(CK7="-","【-】","【"&amp;SUBSTITUTE(TEXT(CK7,"#,##0.00"),"-","△")&amp;"】"))</f>
        <v>【301.20】</v>
      </c>
      <c r="CL6" s="22">
        <f>IF(CL7="",NA(),CL7)</f>
        <v>42.94</v>
      </c>
      <c r="CM6" s="22">
        <f t="shared" ref="CM6:CU6" si="10">IF(CM7="",NA(),CM7)</f>
        <v>45.93</v>
      </c>
      <c r="CN6" s="22">
        <f t="shared" si="10"/>
        <v>46.05</v>
      </c>
      <c r="CO6" s="22">
        <f t="shared" si="10"/>
        <v>48.18</v>
      </c>
      <c r="CP6" s="22">
        <f t="shared" si="10"/>
        <v>50.22</v>
      </c>
      <c r="CQ6" s="22">
        <f t="shared" si="10"/>
        <v>47.95</v>
      </c>
      <c r="CR6" s="22">
        <f t="shared" si="10"/>
        <v>48.26</v>
      </c>
      <c r="CS6" s="22">
        <f t="shared" si="10"/>
        <v>48.01</v>
      </c>
      <c r="CT6" s="22">
        <f t="shared" si="10"/>
        <v>49.08</v>
      </c>
      <c r="CU6" s="22">
        <f t="shared" si="10"/>
        <v>51.46</v>
      </c>
      <c r="CV6" s="21" t="str">
        <f>IF(CV7="","",IF(CV7="-","【-】","【"&amp;SUBSTITUTE(TEXT(CV7,"#,##0.00"),"-","△")&amp;"】"))</f>
        <v>【56.42】</v>
      </c>
      <c r="CW6" s="22">
        <f>IF(CW7="",NA(),CW7)</f>
        <v>95.1</v>
      </c>
      <c r="CX6" s="22">
        <f t="shared" ref="CX6:DF6" si="11">IF(CX7="",NA(),CX7)</f>
        <v>86.83</v>
      </c>
      <c r="CY6" s="22">
        <f t="shared" si="11"/>
        <v>84.27</v>
      </c>
      <c r="CZ6" s="22">
        <f t="shared" si="11"/>
        <v>82.36</v>
      </c>
      <c r="DA6" s="22">
        <f t="shared" si="11"/>
        <v>79.349999999999994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353213</v>
      </c>
      <c r="D7" s="24">
        <v>47</v>
      </c>
      <c r="E7" s="24">
        <v>1</v>
      </c>
      <c r="F7" s="24">
        <v>0</v>
      </c>
      <c r="G7" s="24">
        <v>0</v>
      </c>
      <c r="H7" s="24" t="s">
        <v>96</v>
      </c>
      <c r="I7" s="24" t="s">
        <v>97</v>
      </c>
      <c r="J7" s="24" t="s">
        <v>98</v>
      </c>
      <c r="K7" s="24" t="s">
        <v>99</v>
      </c>
      <c r="L7" s="24" t="s">
        <v>100</v>
      </c>
      <c r="M7" s="24" t="s">
        <v>101</v>
      </c>
      <c r="N7" s="25" t="s">
        <v>102</v>
      </c>
      <c r="O7" s="25" t="s">
        <v>103</v>
      </c>
      <c r="P7" s="25">
        <v>30.36</v>
      </c>
      <c r="Q7" s="25">
        <v>1705</v>
      </c>
      <c r="R7" s="25">
        <v>6076</v>
      </c>
      <c r="S7" s="25">
        <v>10.58</v>
      </c>
      <c r="T7" s="25">
        <v>574.29</v>
      </c>
      <c r="U7" s="25">
        <v>1834</v>
      </c>
      <c r="V7" s="25">
        <v>0.99</v>
      </c>
      <c r="W7" s="25">
        <v>1852.53</v>
      </c>
      <c r="X7" s="25">
        <v>109.07</v>
      </c>
      <c r="Y7" s="25">
        <v>100.67</v>
      </c>
      <c r="Z7" s="25">
        <v>101.79</v>
      </c>
      <c r="AA7" s="25">
        <v>101.69</v>
      </c>
      <c r="AB7" s="25">
        <v>99.35</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144.6</v>
      </c>
      <c r="BF7" s="25">
        <v>143.54</v>
      </c>
      <c r="BG7" s="25">
        <v>165.42</v>
      </c>
      <c r="BH7" s="25">
        <v>151.25</v>
      </c>
      <c r="BI7" s="25">
        <v>147.29</v>
      </c>
      <c r="BJ7" s="25">
        <v>1302.33</v>
      </c>
      <c r="BK7" s="25">
        <v>1274.21</v>
      </c>
      <c r="BL7" s="25">
        <v>1183.92</v>
      </c>
      <c r="BM7" s="25">
        <v>1128.72</v>
      </c>
      <c r="BN7" s="25">
        <v>1125.25</v>
      </c>
      <c r="BO7" s="25">
        <v>940.88</v>
      </c>
      <c r="BP7" s="25">
        <v>26.84</v>
      </c>
      <c r="BQ7" s="25">
        <v>23.62</v>
      </c>
      <c r="BR7" s="25">
        <v>22.77</v>
      </c>
      <c r="BS7" s="25">
        <v>23.59</v>
      </c>
      <c r="BT7" s="25">
        <v>24.67</v>
      </c>
      <c r="BU7" s="25">
        <v>40.89</v>
      </c>
      <c r="BV7" s="25">
        <v>41.25</v>
      </c>
      <c r="BW7" s="25">
        <v>42.5</v>
      </c>
      <c r="BX7" s="25">
        <v>41.84</v>
      </c>
      <c r="BY7" s="25">
        <v>41.44</v>
      </c>
      <c r="BZ7" s="25">
        <v>54.59</v>
      </c>
      <c r="CA7" s="25">
        <v>415.91</v>
      </c>
      <c r="CB7" s="25">
        <v>476.25</v>
      </c>
      <c r="CC7" s="25">
        <v>498.3</v>
      </c>
      <c r="CD7" s="25">
        <v>486.15</v>
      </c>
      <c r="CE7" s="25">
        <v>477.11</v>
      </c>
      <c r="CF7" s="25">
        <v>383.2</v>
      </c>
      <c r="CG7" s="25">
        <v>383.25</v>
      </c>
      <c r="CH7" s="25">
        <v>377.72</v>
      </c>
      <c r="CI7" s="25">
        <v>390.47</v>
      </c>
      <c r="CJ7" s="25">
        <v>403.61</v>
      </c>
      <c r="CK7" s="25">
        <v>301.2</v>
      </c>
      <c r="CL7" s="25">
        <v>42.94</v>
      </c>
      <c r="CM7" s="25">
        <v>45.93</v>
      </c>
      <c r="CN7" s="25">
        <v>46.05</v>
      </c>
      <c r="CO7" s="25">
        <v>48.18</v>
      </c>
      <c r="CP7" s="25">
        <v>50.22</v>
      </c>
      <c r="CQ7" s="25">
        <v>47.95</v>
      </c>
      <c r="CR7" s="25">
        <v>48.26</v>
      </c>
      <c r="CS7" s="25">
        <v>48.01</v>
      </c>
      <c r="CT7" s="25">
        <v>49.08</v>
      </c>
      <c r="CU7" s="25">
        <v>51.46</v>
      </c>
      <c r="CV7" s="25">
        <v>56.42</v>
      </c>
      <c r="CW7" s="25">
        <v>95.1</v>
      </c>
      <c r="CX7" s="25">
        <v>86.83</v>
      </c>
      <c r="CY7" s="25">
        <v>84.27</v>
      </c>
      <c r="CZ7" s="25">
        <v>82.36</v>
      </c>
      <c r="DA7" s="25">
        <v>79.349999999999994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下川 翔平</cp:lastModifiedBy>
  <cp:lastPrinted>2023-01-19T08:15:58Z</cp:lastPrinted>
  <dcterms:created xsi:type="dcterms:W3CDTF">2022-12-01T01:11:09Z</dcterms:created>
  <dcterms:modified xsi:type="dcterms:W3CDTF">2023-01-19T08:17:30Z</dcterms:modified>
  <cp:category/>
</cp:coreProperties>
</file>