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92.168.52.210\gesui\【「経営比較分析表」の策定及び公表】\★公営企業に係る「経営比較分析表」の分析等について依頼\R3決算\"/>
    </mc:Choice>
  </mc:AlternateContent>
  <xr:revisionPtr revIDLastSave="0" documentId="13_ncr:1_{2281951C-EF4A-45F0-86A0-88DA2E8E557B}" xr6:coauthVersionLast="36" xr6:coauthVersionMax="36" xr10:uidLastSave="{00000000-0000-0000-0000-000000000000}"/>
  <workbookProtection workbookAlgorithmName="SHA-512" workbookHashValue="prPQM5b6uOaNmjw+DvBznAjEX5dT9a7tJ2rIxusktCY2JbYOUd1HXgtHffWGTYbzo50ggvkPosr0ysOb79UkuA==" workbookSaltValue="QUz+3F/rVFl+UnwhXfQ+e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F85" i="4"/>
  <c r="BB10" i="4"/>
  <c r="AL10" i="4"/>
  <c r="AD10" i="4"/>
  <c r="P10" i="4"/>
  <c r="B10" i="4"/>
  <c r="AT8" i="4"/>
  <c r="AL8" i="4"/>
  <c r="W8" i="4"/>
  <c r="I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<sst xmlns="http://schemas.openxmlformats.org/spreadsheetml/2006/main" count="231" uniqueCount="118">
  <si>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</si>
  <si>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</si>
  <si>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</si>
  <si>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</si>
  <si>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</si>
  <si>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</si>
  <si>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</si>
  <si>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</si>
  <si>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</si>
  <si>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</si>
  <si>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</si>
  <si>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</si>
  <si>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</si>
  <si>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</si>
  <si>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</si>
  <si>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</si>
  <si>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</si>
  <si>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</si>
  <si>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</si>
  <si>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</si>
  <si>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</si>
  <si>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</si>
  <si>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</si>
  <si>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</si>
  <si>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</si>
  <si>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</si>
  <si>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</si>
  <si>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</si>
  <si>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</si>
  <si>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</si>
  <si>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</si>
  <si>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</si>
  <si>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</si>
  <si>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</si>
  <si>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</si>
  <si>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</si>
  <si>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</si>
  <si>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</si>
  <si>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</si>
  <si>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</si>
  <si>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</si>
  <si>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</si>
  <si>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</si>
  <si>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</si>
  <si>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</si>
  <si>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</si>
  <si>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</si>
  <si>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</si>
  <si>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</si>
  <si>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</si>
  <si>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</si>
  <si>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</si>
  <si>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</si>
  <si>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</si>
  <si>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</si>
  <si>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</si>
  <si>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</si>
  <si>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</si>
  <si>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</si>
  <si>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</si>
  <si>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</si>
  <si>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</si>
  <si>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</si>
  <si>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</si>
  <si>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</si>
  <si>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</si>
  <si>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</si>
  <si>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</si>
  <si>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</si>
  <si>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</si>
  <si>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</si>
  <si>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</si>
  <si>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</si>
  <si>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</si>
  <si>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</si>
  <si>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</si>
  <si>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</si>
  <si>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</si>
  <si>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</si>
  <si>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</si>
  <si>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</si>
  <si>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</si>
  <si>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</si>
  <si>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</si>
  <si>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</si>
  <si>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</si>
  <si>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</si>
  <si>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</si>
  <si>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</si>
  <si>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</si>
  <si>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</si>
  <si>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</si>
  <si>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</si>
  <si>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</si>
  <si>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</si>
  <si>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</si>
  <si>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</si>
  <si>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</si>
  <si>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</si>
  <si>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</si>
  <si>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</si>
  <si>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</si>
  <si>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</si>
  <si>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</si>
  <si>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</si>
  <si>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</si>
  <si>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</si>
  <si>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</si>
  <si>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</si>
  <si>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</si>
  <si>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</si>
  <si>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</si>
  <si>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</si>
  <si>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</si>
  <si>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</si>
  <si>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公共下水道事業は、現時点においては黒字を計上しているが、人口減少に伴う使用料収益の減少や老朽化施設の改築・更新に要する経費の増大により経営状況はますます厳しくなっていくことが予想される。このような状況においても事業を継続していくために、従来努めてきた経費削減に加え、官民連携手法の活用による事業の効率化に努めるなど、一層の経営努力を行っていく必要がある。</t>
    <phoneticPr fontId="4"/>
  </si>
  <si>
    <t>　汚水処理に要する経費を使用料で賄えており、その結果、経常収支比率は100％を超え、単年度収支は黒字で推移している。
　資金の留保もできており、流動比率は100％を超えている。
 企業債については、新規発行額を償還額の範囲内とすることで残高の抑制に努めてきたが、令和3年度については、宇部・阿知須公共下水道組合の解散に伴う債務の承継により、残高が増加した。しかしながら企業債残高対事業規模比率は類似団体よりも低い水準で推移している。
　施設利用率については、本市公共下水道事業は汚水と雨水の両方を処理する合流施設を多く有しており、その施設は雨天時を想定した処理能力となっているため、晴天時においては他団体に比べて低い水準になる特徴がある。
　水洗化率については上昇傾向にあり、引き続き水洗化促進の取り組みを行っていく。</t>
    <rPh sb="1" eb="5">
      <t>オスイショリ</t>
    </rPh>
    <rPh sb="6" eb="7">
      <t>ヨウ</t>
    </rPh>
    <rPh sb="9" eb="11">
      <t>ケイヒ</t>
    </rPh>
    <rPh sb="12" eb="15">
      <t>シヨウリョウ</t>
    </rPh>
    <rPh sb="16" eb="17">
      <t>マカナ</t>
    </rPh>
    <rPh sb="24" eb="26">
      <t>ケッカ</t>
    </rPh>
    <rPh sb="27" eb="33">
      <t>ケイジョウシュウシヒリツ</t>
    </rPh>
    <rPh sb="39" eb="40">
      <t>コ</t>
    </rPh>
    <rPh sb="42" eb="47">
      <t>タンネンドシュウシ</t>
    </rPh>
    <rPh sb="48" eb="50">
      <t>クロジ</t>
    </rPh>
    <rPh sb="51" eb="53">
      <t>スイイ</t>
    </rPh>
    <rPh sb="60" eb="62">
      <t>シキン</t>
    </rPh>
    <rPh sb="63" eb="65">
      <t>リュウホ</t>
    </rPh>
    <phoneticPr fontId="4"/>
  </si>
  <si>
    <t>　本市の公共下水道事業は事業着手から70年を経過しているが、有形固定資産減価償却率は類似団体よりも低い水準となっている。これは、本市の公共下水道事業が平成22年度に公営企業会計に移行するまでの減価償却累計額が反映されていないことによるものである。実際には施設の老朽化は、管渠老朽化率に示されるとおり、類似団体に比べ進んでいる状況にある。
　現在本市は国土交通省の示す「10年概成」に沿って下水道整備区域の見直しを行い、令和8年度までに新規整備を完了する予定としている。本格的に新規整備から維持管理の段階に移っており、既存施設の改築更新を積極的に進めている。
　なお、令和3年度は、宇部・阿知須公共下水道組合から引き継いだ管渠が法定耐用年数を経過していないことが影響し、管渠老朽化率、管渠改善率共に減少した。</t>
    <rPh sb="206" eb="207">
      <t>オコナ</t>
    </rPh>
    <rPh sb="209" eb="211">
      <t>レイワ</t>
    </rPh>
    <rPh sb="212" eb="214">
      <t>ネンド</t>
    </rPh>
    <rPh sb="217" eb="221">
      <t>シンキセイビ</t>
    </rPh>
    <rPh sb="222" eb="224">
      <t>カンリョウ</t>
    </rPh>
    <rPh sb="226" eb="228">
      <t>ヨテイ</t>
    </rPh>
    <rPh sb="234" eb="237">
      <t>ホンカクテキ</t>
    </rPh>
    <rPh sb="238" eb="242">
      <t>シンキセイビ</t>
    </rPh>
    <rPh sb="244" eb="248">
      <t>イジカンリ</t>
    </rPh>
    <rPh sb="249" eb="251">
      <t>ダンカイ</t>
    </rPh>
    <rPh sb="252" eb="253">
      <t>ウツ</t>
    </rPh>
    <rPh sb="258" eb="260">
      <t>キソン</t>
    </rPh>
    <rPh sb="260" eb="262">
      <t>シセツ</t>
    </rPh>
    <rPh sb="263" eb="267">
      <t>カイチクコウシン</t>
    </rPh>
    <rPh sb="268" eb="271">
      <t>セッキョクテキ</t>
    </rPh>
    <rPh sb="272" eb="27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</si>
</sst>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1.1399999999999999</c:v>
                </c:pt>
                <c:pt idx="1">
                  <c:v>0.56000000000000005</c:v>
                </c:pt>
                <c:pt idx="2">
                  <c:v>0.36</c:v>
                </c:pt>
                <c:pt idx="3">
                  <c:v>0.85</c:v>
                </c:pt>
                <c:pt idx="4">
                  <c:v>0.56999999999999995</c:v>
                </c:pt>
              </c:numCache>
            </c:numRef>
          </c:val>
          <c:extLst>
            <c:ext xmlns:c16="http://schemas.microsoft.com/office/drawing/2014/chart" uri="{C3380CC4-5D6E-409C-BE32-E72D297353CC}">
              <c16:uniqueId val="{00000000-A55E-4AFE-ADFC-609BECA4640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A55E-4AFE-ADFC-609BECA4640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38.21</c:v>
                </c:pt>
                <c:pt idx="1">
                  <c:v>46.37</c:v>
                </c:pt>
                <c:pt idx="2">
                  <c:v>53.03</c:v>
                </c:pt>
                <c:pt idx="3">
                  <c:v>53.21</c:v>
                </c:pt>
                <c:pt idx="4">
                  <c:v>52.96</c:v>
                </c:pt>
              </c:numCache>
            </c:numRef>
          </c:val>
          <c:extLst>
            <c:ext xmlns:c16="http://schemas.microsoft.com/office/drawing/2014/chart" uri="{C3380CC4-5D6E-409C-BE32-E72D297353CC}">
              <c16:uniqueId val="{00000000-678C-4749-842D-66F2C98FA7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678C-4749-842D-66F2C98FA7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95.85</c:v>
                </c:pt>
                <c:pt idx="1">
                  <c:v>96.2</c:v>
                </c:pt>
                <c:pt idx="2">
                  <c:v>96.31</c:v>
                </c:pt>
                <c:pt idx="3">
                  <c:v>96.46</c:v>
                </c:pt>
                <c:pt idx="4">
                  <c:v>96.23</c:v>
                </c:pt>
              </c:numCache>
            </c:numRef>
          </c:val>
          <c:extLst>
            <c:ext xmlns:c16="http://schemas.microsoft.com/office/drawing/2014/chart" uri="{C3380CC4-5D6E-409C-BE32-E72D297353CC}">
              <c16:uniqueId val="{00000000-2434-4174-A427-4A6F8E00CE6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2434-4174-A427-4A6F8E00CE6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110.08</c:v>
                </c:pt>
                <c:pt idx="1">
                  <c:v>109.05</c:v>
                </c:pt>
                <c:pt idx="2">
                  <c:v>107.97</c:v>
                </c:pt>
                <c:pt idx="3">
                  <c:v>109.94</c:v>
                </c:pt>
                <c:pt idx="4">
                  <c:v>106.93</c:v>
                </c:pt>
              </c:numCache>
            </c:numRef>
          </c:val>
          <c:extLst>
            <c:ext xmlns:c16="http://schemas.microsoft.com/office/drawing/2014/chart" uri="{C3380CC4-5D6E-409C-BE32-E72D297353CC}">
              <c16:uniqueId val="{00000000-FDB0-46A5-A6A0-A7F12668574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FDB0-46A5-A6A0-A7F12668574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21.25</c:v>
                </c:pt>
                <c:pt idx="1">
                  <c:v>23.73</c:v>
                </c:pt>
                <c:pt idx="2">
                  <c:v>25.94</c:v>
                </c:pt>
                <c:pt idx="3">
                  <c:v>28.18</c:v>
                </c:pt>
                <c:pt idx="4">
                  <c:v>28.17</c:v>
                </c:pt>
              </c:numCache>
            </c:numRef>
          </c:val>
          <c:extLst>
            <c:ext xmlns:c16="http://schemas.microsoft.com/office/drawing/2014/chart" uri="{C3380CC4-5D6E-409C-BE32-E72D297353CC}">
              <c16:uniqueId val="{00000000-951B-462C-9C1B-9AF4433C0A9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951B-462C-9C1B-9AF4433C0A9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5.08</c:v>
                </c:pt>
                <c:pt idx="1">
                  <c:v>5.63</c:v>
                </c:pt>
                <c:pt idx="2">
                  <c:v>6.45</c:v>
                </c:pt>
                <c:pt idx="3">
                  <c:v>7.58</c:v>
                </c:pt>
                <c:pt idx="4">
                  <c:v>6.61</c:v>
                </c:pt>
              </c:numCache>
            </c:numRef>
          </c:val>
          <c:extLst>
            <c:ext xmlns:c16="http://schemas.microsoft.com/office/drawing/2014/chart" uri="{C3380CC4-5D6E-409C-BE32-E72D297353CC}">
              <c16:uniqueId val="{00000000-A68B-4EE0-99D5-B67C52994E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A68B-4EE0-99D5-B67C52994E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87-49F4-9960-FD23BA03DE5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5F87-49F4-9960-FD23BA03DE5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117.51</c:v>
                </c:pt>
                <c:pt idx="1">
                  <c:v>139.78</c:v>
                </c:pt>
                <c:pt idx="2">
                  <c:v>165.81</c:v>
                </c:pt>
                <c:pt idx="3">
                  <c:v>167.71</c:v>
                </c:pt>
                <c:pt idx="4">
                  <c:v>165.96</c:v>
                </c:pt>
              </c:numCache>
            </c:numRef>
          </c:val>
          <c:extLst>
            <c:ext xmlns:c16="http://schemas.microsoft.com/office/drawing/2014/chart" uri="{C3380CC4-5D6E-409C-BE32-E72D297353CC}">
              <c16:uniqueId val="{00000000-E6A2-493B-B929-4A9D127B2DB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E6A2-493B-B929-4A9D127B2DB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657.68</c:v>
                </c:pt>
                <c:pt idx="1">
                  <c:v>655.84</c:v>
                </c:pt>
                <c:pt idx="2">
                  <c:v>624.22</c:v>
                </c:pt>
                <c:pt idx="3">
                  <c:v>642.73</c:v>
                </c:pt>
                <c:pt idx="4">
                  <c:v>749.98</c:v>
                </c:pt>
              </c:numCache>
            </c:numRef>
          </c:val>
          <c:extLst>
            <c:ext xmlns:c16="http://schemas.microsoft.com/office/drawing/2014/chart" uri="{C3380CC4-5D6E-409C-BE32-E72D297353CC}">
              <c16:uniqueId val="{00000000-AB3F-4750-A843-6B47272272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AB3F-4750-A843-6B47272272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A3B-4F65-A262-77716F7A445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6A3B-4F65-A262-77716F7A445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171.03</c:v>
                </c:pt>
                <c:pt idx="1">
                  <c:v>171.34</c:v>
                </c:pt>
                <c:pt idx="2">
                  <c:v>171.87</c:v>
                </c:pt>
                <c:pt idx="3">
                  <c:v>170.36</c:v>
                </c:pt>
                <c:pt idx="4">
                  <c:v>170.83</c:v>
                </c:pt>
              </c:numCache>
            </c:numRef>
          </c:val>
          <c:extLst>
            <c:ext xmlns:c16="http://schemas.microsoft.com/office/drawing/2014/chart" uri="{C3380CC4-5D6E-409C-BE32-E72D297353CC}">
              <c16:uniqueId val="{00000000-E848-4622-9A15-BE85D01CFD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E848-4622-9A15-BE85D01CFD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宇部市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自治体職員</v>
      </c>
      <c r="AE8" s="41"/>
      <c r="AF8" s="41"/>
      <c r="AG8" s="41"/>
      <c r="AH8" s="41"/>
      <c r="AI8" s="41"/>
      <c r="AJ8" s="41"/>
      <c r="AK8" s="3"/>
      <c r="AL8" s="42">
        <f>データ!S6</f>
        <v>161767</v>
      </c>
      <c r="AM8" s="42"/>
      <c r="AN8" s="42"/>
      <c r="AO8" s="42"/>
      <c r="AP8" s="42"/>
      <c r="AQ8" s="42"/>
      <c r="AR8" s="42"/>
      <c r="AS8" s="42"/>
      <c r="AT8" s="35">
        <f>データ!T6</f>
        <v>286.64999999999998</v>
      </c>
      <c r="AU8" s="35"/>
      <c r="AV8" s="35"/>
      <c r="AW8" s="35"/>
      <c r="AX8" s="35"/>
      <c r="AY8" s="35"/>
      <c r="AZ8" s="35"/>
      <c r="BA8" s="35"/>
      <c r="BB8" s="35">
        <f>データ!U6</f>
        <v>564.34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67.239999999999995</v>
      </c>
      <c r="J10" s="35"/>
      <c r="K10" s="35"/>
      <c r="L10" s="35"/>
      <c r="M10" s="35"/>
      <c r="N10" s="35"/>
      <c r="O10" s="35"/>
      <c r="P10" s="35">
        <f>データ!P6</f>
        <v>78.61</v>
      </c>
      <c r="Q10" s="35"/>
      <c r="R10" s="35"/>
      <c r="S10" s="35"/>
      <c r="T10" s="35"/>
      <c r="U10" s="35"/>
      <c r="V10" s="35"/>
      <c r="W10" s="35">
        <f>データ!Q6</f>
        <v>70.67</v>
      </c>
      <c r="X10" s="35"/>
      <c r="Y10" s="35"/>
      <c r="Z10" s="35"/>
      <c r="AA10" s="35"/>
      <c r="AB10" s="35"/>
      <c r="AC10" s="35"/>
      <c r="AD10" s="42">
        <f>データ!R6</f>
        <v>3135</v>
      </c>
      <c r="AE10" s="42"/>
      <c r="AF10" s="42"/>
      <c r="AG10" s="42"/>
      <c r="AH10" s="42"/>
      <c r="AI10" s="42"/>
      <c r="AJ10" s="42"/>
      <c r="AK10" s="2"/>
      <c r="AL10" s="42">
        <f>データ!V6</f>
        <v>126712</v>
      </c>
      <c r="AM10" s="42"/>
      <c r="AN10" s="42"/>
      <c r="AO10" s="42"/>
      <c r="AP10" s="42"/>
      <c r="AQ10" s="42"/>
      <c r="AR10" s="42"/>
      <c r="AS10" s="42"/>
      <c r="AT10" s="35">
        <f>データ!W6</f>
        <v>34.93</v>
      </c>
      <c r="AU10" s="35"/>
      <c r="AV10" s="35"/>
      <c r="AW10" s="35"/>
      <c r="AX10" s="35"/>
      <c r="AY10" s="35"/>
      <c r="AZ10" s="35"/>
      <c r="BA10" s="35"/>
      <c r="BB10" s="35">
        <f>データ!X6</f>
        <v>3627.6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3gpGFca6rkyuhAp5iSme2d8h2FRvXDucGQsZ0pIV4yCfRx3kyKbyYJIE3WpdnoWh4WGTBxRHaG0ZoO4jSFrGDQ==" saltValue="HVFjWbgSmkxeU9AS/xi8w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352021</v>
      </c>
      <c r="D6" s="19">
        <f t="shared" si="3"/>
        <v>46</v>
      </c>
      <c r="E6" s="19">
        <f t="shared" si="3"/>
        <v>17</v>
      </c>
      <c r="F6" s="19">
        <f t="shared" si="3"/>
        <v>1</v>
      </c>
      <c r="G6" s="19">
        <f t="shared" si="3"/>
        <v>0</v>
      </c>
      <c r="H6" s="19" t="str">
        <f t="shared" si="3"/>
        <v>山口県　宇部市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67.239999999999995</v>
      </c>
      <c r="P6" s="20">
        <f t="shared" si="3"/>
        <v>78.61</v>
      </c>
      <c r="Q6" s="20">
        <f t="shared" si="3"/>
        <v>70.67</v>
      </c>
      <c r="R6" s="20">
        <f t="shared" si="3"/>
        <v>3135</v>
      </c>
      <c r="S6" s="20">
        <f t="shared" si="3"/>
        <v>161767</v>
      </c>
      <c r="T6" s="20">
        <f t="shared" si="3"/>
        <v>286.64999999999998</v>
      </c>
      <c r="U6" s="20">
        <f t="shared" si="3"/>
        <v>564.34</v>
      </c>
      <c r="V6" s="20">
        <f t="shared" si="3"/>
        <v>126712</v>
      </c>
      <c r="W6" s="20">
        <f t="shared" si="3"/>
        <v>34.93</v>
      </c>
      <c r="X6" s="20">
        <f t="shared" si="3"/>
        <v>3627.6</v>
      </c>
      <c r="Y6" s="21">
        <f>IF(Y7="",NA(),Y7)</f>
        <v>110.08</v>
      </c>
      <c r="Z6" s="21">
        <f t="shared" ref="Z6:AH6" si="4">IF(Z7="",NA(),Z7)</f>
        <v>109.05</v>
      </c>
      <c r="AA6" s="21">
        <f t="shared" si="4"/>
        <v>107.97</v>
      </c>
      <c r="AB6" s="21">
        <f t="shared" si="4"/>
        <v>109.94</v>
      </c>
      <c r="AC6" s="21">
        <f t="shared" si="4"/>
        <v>106.93</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117.51</v>
      </c>
      <c r="AV6" s="21">
        <f t="shared" ref="AV6:BD6" si="6">IF(AV7="",NA(),AV7)</f>
        <v>139.78</v>
      </c>
      <c r="AW6" s="21">
        <f t="shared" si="6"/>
        <v>165.81</v>
      </c>
      <c r="AX6" s="21">
        <f t="shared" si="6"/>
        <v>167.71</v>
      </c>
      <c r="AY6" s="21">
        <f t="shared" si="6"/>
        <v>165.96</v>
      </c>
      <c r="AZ6" s="21">
        <f t="shared" si="6"/>
        <v>58.04</v>
      </c>
      <c r="BA6" s="21">
        <f t="shared" si="6"/>
        <v>62.12</v>
      </c>
      <c r="BB6" s="21">
        <f t="shared" si="6"/>
        <v>61.57</v>
      </c>
      <c r="BC6" s="21">
        <f t="shared" si="6"/>
        <v>60.82</v>
      </c>
      <c r="BD6" s="21">
        <f t="shared" si="6"/>
        <v>63.48</v>
      </c>
      <c r="BE6" s="20" t="str">
        <f>IF(BE7="","",IF(BE7="-","【-】","【"&amp;SUBSTITUTE(TEXT(BE7,"#,##0.00"),"-","△")&amp;"】"))</f>
        <v>【71.39】</v>
      </c>
      <c r="BF6" s="21">
        <f>IF(BF7="",NA(),BF7)</f>
        <v>657.68</v>
      </c>
      <c r="BG6" s="21">
        <f t="shared" ref="BG6:BO6" si="7">IF(BG7="",NA(),BG7)</f>
        <v>655.84</v>
      </c>
      <c r="BH6" s="21">
        <f t="shared" si="7"/>
        <v>624.22</v>
      </c>
      <c r="BI6" s="21">
        <f t="shared" si="7"/>
        <v>642.73</v>
      </c>
      <c r="BJ6" s="21">
        <f t="shared" si="7"/>
        <v>749.98</v>
      </c>
      <c r="BK6" s="21">
        <f t="shared" si="7"/>
        <v>917.29</v>
      </c>
      <c r="BL6" s="21">
        <f t="shared" si="7"/>
        <v>875.53</v>
      </c>
      <c r="BM6" s="21">
        <f t="shared" si="7"/>
        <v>867.39</v>
      </c>
      <c r="BN6" s="21">
        <f t="shared" si="7"/>
        <v>920.83</v>
      </c>
      <c r="BO6" s="21">
        <f t="shared" si="7"/>
        <v>874.02</v>
      </c>
      <c r="BP6" s="20" t="str">
        <f>IF(BP7="","",IF(BP7="-","【-】","【"&amp;SUBSTITUTE(TEXT(BP7,"#,##0.00"),"-","△")&amp;"】"))</f>
        <v>【669.11】</v>
      </c>
      <c r="BQ6" s="21">
        <f>IF(BQ7="",NA(),BQ7)</f>
        <v>100</v>
      </c>
      <c r="BR6" s="21">
        <f t="shared" ref="BR6:BZ6" si="8">IF(BR7="",NA(),BR7)</f>
        <v>100</v>
      </c>
      <c r="BS6" s="21">
        <f t="shared" si="8"/>
        <v>100</v>
      </c>
      <c r="BT6" s="21">
        <f t="shared" si="8"/>
        <v>100</v>
      </c>
      <c r="BU6" s="21">
        <f t="shared" si="8"/>
        <v>100</v>
      </c>
      <c r="BV6" s="21">
        <f t="shared" si="8"/>
        <v>99.67</v>
      </c>
      <c r="BW6" s="21">
        <f t="shared" si="8"/>
        <v>99.83</v>
      </c>
      <c r="BX6" s="21">
        <f t="shared" si="8"/>
        <v>100.91</v>
      </c>
      <c r="BY6" s="21">
        <f t="shared" si="8"/>
        <v>99.82</v>
      </c>
      <c r="BZ6" s="21">
        <f t="shared" si="8"/>
        <v>100.32</v>
      </c>
      <c r="CA6" s="20" t="str">
        <f>IF(CA7="","",IF(CA7="-","【-】","【"&amp;SUBSTITUTE(TEXT(CA7,"#,##0.00"),"-","△")&amp;"】"))</f>
        <v>【99.73】</v>
      </c>
      <c r="CB6" s="21">
        <f>IF(CB7="",NA(),CB7)</f>
        <v>171.03</v>
      </c>
      <c r="CC6" s="21">
        <f t="shared" ref="CC6:CK6" si="9">IF(CC7="",NA(),CC7)</f>
        <v>171.34</v>
      </c>
      <c r="CD6" s="21">
        <f t="shared" si="9"/>
        <v>171.87</v>
      </c>
      <c r="CE6" s="21">
        <f t="shared" si="9"/>
        <v>170.36</v>
      </c>
      <c r="CF6" s="21">
        <f t="shared" si="9"/>
        <v>170.83</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38.21</v>
      </c>
      <c r="CN6" s="21">
        <f t="shared" ref="CN6:CV6" si="10">IF(CN7="",NA(),CN7)</f>
        <v>46.37</v>
      </c>
      <c r="CO6" s="21">
        <f t="shared" si="10"/>
        <v>53.03</v>
      </c>
      <c r="CP6" s="21">
        <f t="shared" si="10"/>
        <v>53.21</v>
      </c>
      <c r="CQ6" s="21">
        <f t="shared" si="10"/>
        <v>52.96</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95.85</v>
      </c>
      <c r="CY6" s="21">
        <f t="shared" ref="CY6:DG6" si="11">IF(CY7="",NA(),CY7)</f>
        <v>96.2</v>
      </c>
      <c r="CZ6" s="21">
        <f t="shared" si="11"/>
        <v>96.31</v>
      </c>
      <c r="DA6" s="21">
        <f t="shared" si="11"/>
        <v>96.46</v>
      </c>
      <c r="DB6" s="21">
        <f t="shared" si="11"/>
        <v>96.23</v>
      </c>
      <c r="DC6" s="21">
        <f t="shared" si="11"/>
        <v>93.86</v>
      </c>
      <c r="DD6" s="21">
        <f t="shared" si="11"/>
        <v>93.96</v>
      </c>
      <c r="DE6" s="21">
        <f t="shared" si="11"/>
        <v>94.06</v>
      </c>
      <c r="DF6" s="21">
        <f t="shared" si="11"/>
        <v>94.41</v>
      </c>
      <c r="DG6" s="21">
        <f t="shared" si="11"/>
        <v>94.43</v>
      </c>
      <c r="DH6" s="20" t="str">
        <f>IF(DH7="","",IF(DH7="-","【-】","【"&amp;SUBSTITUTE(TEXT(DH7,"#,##0.00"),"-","△")&amp;"】"))</f>
        <v>【95.72】</v>
      </c>
      <c r="DI6" s="21">
        <f>IF(DI7="",NA(),DI7)</f>
        <v>21.25</v>
      </c>
      <c r="DJ6" s="21">
        <f t="shared" ref="DJ6:DR6" si="12">IF(DJ7="",NA(),DJ7)</f>
        <v>23.73</v>
      </c>
      <c r="DK6" s="21">
        <f t="shared" si="12"/>
        <v>25.94</v>
      </c>
      <c r="DL6" s="21">
        <f t="shared" si="12"/>
        <v>28.18</v>
      </c>
      <c r="DM6" s="21">
        <f t="shared" si="12"/>
        <v>28.17</v>
      </c>
      <c r="DN6" s="21">
        <f t="shared" si="12"/>
        <v>31.19</v>
      </c>
      <c r="DO6" s="21">
        <f t="shared" si="12"/>
        <v>33.090000000000003</v>
      </c>
      <c r="DP6" s="21">
        <f t="shared" si="12"/>
        <v>34.33</v>
      </c>
      <c r="DQ6" s="21">
        <f t="shared" si="12"/>
        <v>34.15</v>
      </c>
      <c r="DR6" s="21">
        <f t="shared" si="12"/>
        <v>35.53</v>
      </c>
      <c r="DS6" s="20" t="str">
        <f>IF(DS7="","",IF(DS7="-","【-】","【"&amp;SUBSTITUTE(TEXT(DS7,"#,##0.00"),"-","△")&amp;"】"))</f>
        <v>【38.17】</v>
      </c>
      <c r="DT6" s="21">
        <f>IF(DT7="",NA(),DT7)</f>
        <v>5.08</v>
      </c>
      <c r="DU6" s="21">
        <f t="shared" ref="DU6:EC6" si="13">IF(DU7="",NA(),DU7)</f>
        <v>5.63</v>
      </c>
      <c r="DV6" s="21">
        <f t="shared" si="13"/>
        <v>6.45</v>
      </c>
      <c r="DW6" s="21">
        <f t="shared" si="13"/>
        <v>7.58</v>
      </c>
      <c r="DX6" s="21">
        <f t="shared" si="13"/>
        <v>6.61</v>
      </c>
      <c r="DY6" s="21">
        <f t="shared" si="13"/>
        <v>4.3099999999999996</v>
      </c>
      <c r="DZ6" s="21">
        <f t="shared" si="13"/>
        <v>5.04</v>
      </c>
      <c r="EA6" s="21">
        <f t="shared" si="13"/>
        <v>5.1100000000000003</v>
      </c>
      <c r="EB6" s="21">
        <f t="shared" si="13"/>
        <v>5.18</v>
      </c>
      <c r="EC6" s="21">
        <f t="shared" si="13"/>
        <v>6.01</v>
      </c>
      <c r="ED6" s="20" t="str">
        <f>IF(ED7="","",IF(ED7="-","【-】","【"&amp;SUBSTITUTE(TEXT(ED7,"#,##0.00"),"-","△")&amp;"】"))</f>
        <v>【6.54】</v>
      </c>
      <c r="EE6" s="21">
        <f>IF(EE7="",NA(),EE7)</f>
        <v>1.1399999999999999</v>
      </c>
      <c r="EF6" s="21">
        <f t="shared" ref="EF6:EN6" si="14">IF(EF7="",NA(),EF7)</f>
        <v>0.56000000000000005</v>
      </c>
      <c r="EG6" s="21">
        <f t="shared" si="14"/>
        <v>0.36</v>
      </c>
      <c r="EH6" s="21">
        <f t="shared" si="14"/>
        <v>0.85</v>
      </c>
      <c r="EI6" s="21">
        <f t="shared" si="14"/>
        <v>0.56999999999999995</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352021</v>
      </c>
      <c r="D7" s="23">
        <v>46</v>
      </c>
      <c r="E7" s="23">
        <v>17</v>
      </c>
      <c r="F7" s="23">
        <v>1</v>
      </c>
      <c r="G7" s="23">
        <v>0</v>
      </c>
      <c r="H7" s="23" t="s">
        <v>96</v>
      </c>
      <c r="I7" s="23" t="s">
        <v>97</v>
      </c>
      <c r="J7" s="23" t="s">
        <v>98</v>
      </c>
      <c r="K7" s="23" t="s">
        <v>99</v>
      </c>
      <c r="L7" s="23" t="s">
        <v>100</v>
      </c>
      <c r="M7" s="23" t="s">
        <v>101</v>
      </c>
      <c r="N7" s="24" t="s">
        <v>102</v>
      </c>
      <c r="O7" s="24">
        <v>67.239999999999995</v>
      </c>
      <c r="P7" s="24">
        <v>78.61</v>
      </c>
      <c r="Q7" s="24">
        <v>70.67</v>
      </c>
      <c r="R7" s="24">
        <v>3135</v>
      </c>
      <c r="S7" s="24">
        <v>161767</v>
      </c>
      <c r="T7" s="24">
        <v>286.64999999999998</v>
      </c>
      <c r="U7" s="24">
        <v>564.34</v>
      </c>
      <c r="V7" s="24">
        <v>126712</v>
      </c>
      <c r="W7" s="24">
        <v>34.93</v>
      </c>
      <c r="X7" s="24">
        <v>3627.6</v>
      </c>
      <c r="Y7" s="24">
        <v>110.08</v>
      </c>
      <c r="Z7" s="24">
        <v>109.05</v>
      </c>
      <c r="AA7" s="24">
        <v>107.97</v>
      </c>
      <c r="AB7" s="24">
        <v>109.94</v>
      </c>
      <c r="AC7" s="24">
        <v>106.93</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117.51</v>
      </c>
      <c r="AV7" s="24">
        <v>139.78</v>
      </c>
      <c r="AW7" s="24">
        <v>165.81</v>
      </c>
      <c r="AX7" s="24">
        <v>167.71</v>
      </c>
      <c r="AY7" s="24">
        <v>165.96</v>
      </c>
      <c r="AZ7" s="24">
        <v>58.04</v>
      </c>
      <c r="BA7" s="24">
        <v>62.12</v>
      </c>
      <c r="BB7" s="24">
        <v>61.57</v>
      </c>
      <c r="BC7" s="24">
        <v>60.82</v>
      </c>
      <c r="BD7" s="24">
        <v>63.48</v>
      </c>
      <c r="BE7" s="24">
        <v>71.39</v>
      </c>
      <c r="BF7" s="24">
        <v>657.68</v>
      </c>
      <c r="BG7" s="24">
        <v>655.84</v>
      </c>
      <c r="BH7" s="24">
        <v>624.22</v>
      </c>
      <c r="BI7" s="24">
        <v>642.73</v>
      </c>
      <c r="BJ7" s="24">
        <v>749.98</v>
      </c>
      <c r="BK7" s="24">
        <v>917.29</v>
      </c>
      <c r="BL7" s="24">
        <v>875.53</v>
      </c>
      <c r="BM7" s="24">
        <v>867.39</v>
      </c>
      <c r="BN7" s="24">
        <v>920.83</v>
      </c>
      <c r="BO7" s="24">
        <v>874.02</v>
      </c>
      <c r="BP7" s="24">
        <v>669.11</v>
      </c>
      <c r="BQ7" s="24">
        <v>100</v>
      </c>
      <c r="BR7" s="24">
        <v>100</v>
      </c>
      <c r="BS7" s="24">
        <v>100</v>
      </c>
      <c r="BT7" s="24">
        <v>100</v>
      </c>
      <c r="BU7" s="24">
        <v>100</v>
      </c>
      <c r="BV7" s="24">
        <v>99.67</v>
      </c>
      <c r="BW7" s="24">
        <v>99.83</v>
      </c>
      <c r="BX7" s="24">
        <v>100.91</v>
      </c>
      <c r="BY7" s="24">
        <v>99.82</v>
      </c>
      <c r="BZ7" s="24">
        <v>100.32</v>
      </c>
      <c r="CA7" s="24">
        <v>99.73</v>
      </c>
      <c r="CB7" s="24">
        <v>171.03</v>
      </c>
      <c r="CC7" s="24">
        <v>171.34</v>
      </c>
      <c r="CD7" s="24">
        <v>171.87</v>
      </c>
      <c r="CE7" s="24">
        <v>170.36</v>
      </c>
      <c r="CF7" s="24">
        <v>170.83</v>
      </c>
      <c r="CG7" s="24">
        <v>159.6</v>
      </c>
      <c r="CH7" s="24">
        <v>158.94</v>
      </c>
      <c r="CI7" s="24">
        <v>158.04</v>
      </c>
      <c r="CJ7" s="24">
        <v>156.77000000000001</v>
      </c>
      <c r="CK7" s="24">
        <v>157.63999999999999</v>
      </c>
      <c r="CL7" s="24">
        <v>134.97999999999999</v>
      </c>
      <c r="CM7" s="24">
        <v>38.21</v>
      </c>
      <c r="CN7" s="24">
        <v>46.37</v>
      </c>
      <c r="CO7" s="24">
        <v>53.03</v>
      </c>
      <c r="CP7" s="24">
        <v>53.21</v>
      </c>
      <c r="CQ7" s="24">
        <v>52.96</v>
      </c>
      <c r="CR7" s="24">
        <v>66.34</v>
      </c>
      <c r="CS7" s="24">
        <v>67.069999999999993</v>
      </c>
      <c r="CT7" s="24">
        <v>66.78</v>
      </c>
      <c r="CU7" s="24">
        <v>67</v>
      </c>
      <c r="CV7" s="24">
        <v>66.650000000000006</v>
      </c>
      <c r="CW7" s="24">
        <v>59.99</v>
      </c>
      <c r="CX7" s="24">
        <v>95.85</v>
      </c>
      <c r="CY7" s="24">
        <v>96.2</v>
      </c>
      <c r="CZ7" s="24">
        <v>96.31</v>
      </c>
      <c r="DA7" s="24">
        <v>96.46</v>
      </c>
      <c r="DB7" s="24">
        <v>96.23</v>
      </c>
      <c r="DC7" s="24">
        <v>93.86</v>
      </c>
      <c r="DD7" s="24">
        <v>93.96</v>
      </c>
      <c r="DE7" s="24">
        <v>94.06</v>
      </c>
      <c r="DF7" s="24">
        <v>94.41</v>
      </c>
      <c r="DG7" s="24">
        <v>94.43</v>
      </c>
      <c r="DH7" s="24">
        <v>95.72</v>
      </c>
      <c r="DI7" s="24">
        <v>21.25</v>
      </c>
      <c r="DJ7" s="24">
        <v>23.73</v>
      </c>
      <c r="DK7" s="24">
        <v>25.94</v>
      </c>
      <c r="DL7" s="24">
        <v>28.18</v>
      </c>
      <c r="DM7" s="24">
        <v>28.17</v>
      </c>
      <c r="DN7" s="24">
        <v>31.19</v>
      </c>
      <c r="DO7" s="24">
        <v>33.090000000000003</v>
      </c>
      <c r="DP7" s="24">
        <v>34.33</v>
      </c>
      <c r="DQ7" s="24">
        <v>34.15</v>
      </c>
      <c r="DR7" s="24">
        <v>35.53</v>
      </c>
      <c r="DS7" s="24">
        <v>38.17</v>
      </c>
      <c r="DT7" s="24">
        <v>5.08</v>
      </c>
      <c r="DU7" s="24">
        <v>5.63</v>
      </c>
      <c r="DV7" s="24">
        <v>6.45</v>
      </c>
      <c r="DW7" s="24">
        <v>7.58</v>
      </c>
      <c r="DX7" s="24">
        <v>6.61</v>
      </c>
      <c r="DY7" s="24">
        <v>4.3099999999999996</v>
      </c>
      <c r="DZ7" s="24">
        <v>5.04</v>
      </c>
      <c r="EA7" s="24">
        <v>5.1100000000000003</v>
      </c>
      <c r="EB7" s="24">
        <v>5.18</v>
      </c>
      <c r="EC7" s="24">
        <v>6.01</v>
      </c>
      <c r="ED7" s="24">
        <v>6.54</v>
      </c>
      <c r="EE7" s="24">
        <v>1.1399999999999999</v>
      </c>
      <c r="EF7" s="24">
        <v>0.56000000000000005</v>
      </c>
      <c r="EG7" s="24">
        <v>0.36</v>
      </c>
      <c r="EH7" s="24">
        <v>0.85</v>
      </c>
      <c r="EI7" s="24">
        <v>0.56999999999999995</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2023-01-12T23:34:09Z</dcterms:created>
  <dcterms:modified xsi:type="dcterms:W3CDTF">2023-01-20T00:43:01Z</dcterms:modified>
  <cp:category/>
</cp:coreProperties>
</file>