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1 上水道事業\決算状況調査\経営比較分析\R3年度決算\"/>
    </mc:Choice>
  </mc:AlternateContent>
  <workbookProtection workbookAlgorithmName="SHA-512" workbookHashValue="KDpOSAMs0xqewXOYJQsIZ6hTJCH4WnjLPJiGOEYxWoOBkRSOjQv2h97CreGXMvjDUD7DLWyg7WcpfnGB+KZ8kQ==" workbookSaltValue="tw/BPUjyxAFKMQb+M26HR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<sst xmlns="http://schemas.openxmlformats.org/spreadsheetml/2006/main" count="231" uniqueCount="119">
  <si>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</si>
  <si>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</si>
  <si>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</si>
  <si>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</si>
  <si>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</si>
  <si>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</si>
  <si>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</si>
  <si>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</si>
  <si>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</si>
  <si>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</si>
  <si>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</si>
  <si>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</si>
  <si>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</si>
  <si>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</si>
  <si>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</si>
  <si>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</si>
  <si>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</si>
  <si>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</si>
  <si>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</si>
  <si>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</si>
  <si>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</si>
  <si>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</si>
  <si>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</si>
  <si>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</si>
  <si>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</si>
  <si>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</si>
  <si>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</si>
  <si>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</si>
  <si>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</si>
  <si>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</si>
  <si>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</si>
  <si>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</si>
  <si>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</si>
  <si>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</si>
  <si>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</si>
  <si>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</si>
  <si>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</si>
  <si>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</si>
  <si>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</si>
  <si>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</si>
  <si>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</si>
  <si>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</si>
  <si>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</si>
  <si>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</si>
  <si>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</si>
  <si>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</si>
  <si>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</si>
  <si>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</si>
  <si>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</si>
  <si>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</si>
  <si>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</si>
  <si>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</si>
  <si>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</si>
  <si>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</si>
  <si>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</si>
  <si>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</si>
  <si>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</si>
  <si>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</si>
  <si>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</si>
  <si>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</si>
  <si>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</si>
  <si>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</si>
  <si>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</si>
  <si>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</si>
  <si>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</si>
  <si>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</si>
  <si>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</si>
  <si>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</si>
  <si>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</si>
  <si>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</si>
  <si>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</si>
  <si>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</si>
  <si>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</si>
  <si>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</si>
  <si>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</si>
  <si>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</si>
  <si>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</si>
  <si>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</si>
  <si>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</si>
  <si>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</si>
  <si>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</si>
  <si>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</si>
  <si>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</si>
  <si>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</si>
  <si>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</si>
  <si>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</si>
  <si>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</si>
  <si>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</si>
  <si>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</si>
  <si>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</si>
  <si>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</si>
  <si>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</si>
  <si>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</si>
  <si>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</si>
  <si>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</si>
  <si>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</si>
  <si>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</si>
  <si>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</si>
  <si>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</si>
  <si>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</si>
  <si>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</si>
  <si>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</si>
  <si>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</si>
  <si>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</si>
  <si>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</si>
  <si>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</si>
  <si>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</si>
  <si>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</si>
  <si>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</si>
  <si>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</si>
  <si>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</si>
  <si>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</si>
  <si>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</si>
  <si>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</si>
  <si>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</si>
  <si>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</si>
  <si>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①②経常収支比率は赤字で推移し、累積欠損金は類似団体平均値より高く推移している。
③流動比率は一般的に望ましいといわれる100％を下回っており、短期的な債務に対する支払能力が不十分な状態である。
④企業債残高対事業規模比率は、類似団体平均値より高く、類似団体よりも企業債残高の規模が大きくなっている。
⑤経費回収率は類似団体平均値と同程度であるが、100%を下回っており、下水道使用料で回収すべき経費が下水道使用料収入で賄えていない。
⑥汚水処理原価は類似団体平均値より低くなっている。
⑦施設利用率は類似団体平均値より低くなっているが、未普及地域の整備途中であり、処理場に先行投資していることが原因と考えている。
⑧水洗化率は類似団体平均値より高くなっており、類似団体よりも下水道への接続が進んでいる。</t>
    <rPh sb="22" eb="24">
      <t>ルイジ</t>
    </rPh>
    <rPh sb="24" eb="26">
      <t>ダンタイ</t>
    </rPh>
    <rPh sb="26" eb="28">
      <t>ヘイキン</t>
    </rPh>
    <rPh sb="28" eb="29">
      <t>チ</t>
    </rPh>
    <rPh sb="31" eb="32">
      <t>タカ</t>
    </rPh>
    <rPh sb="33" eb="35">
      <t>スイイ</t>
    </rPh>
    <rPh sb="166" eb="169">
      <t>ドウテイド</t>
    </rPh>
    <rPh sb="235" eb="236">
      <t>ヒク</t>
    </rPh>
    <phoneticPr fontId="4"/>
  </si>
  <si>
    <t>①有形固定資産減価償却率は、類似団体平均値と同程度となっている。当該事業は平成15年に着手、平成21年に供用開始された事業であり、施設の老朽化は進んでいない状態にある。
②③管渠老朽化率及び管渠改善率は、耐用年数を経過した管渠がないため当該値が0となっている。</t>
    <rPh sb="22" eb="25">
      <t>ドウテイド</t>
    </rPh>
    <rPh sb="102" eb="104">
      <t>タイヨウ</t>
    </rPh>
    <rPh sb="104" eb="106">
      <t>ネンスウ</t>
    </rPh>
    <rPh sb="107" eb="109">
      <t>ケイカ</t>
    </rPh>
    <rPh sb="111" eb="113">
      <t>カンキョ</t>
    </rPh>
    <rPh sb="118" eb="120">
      <t>トウガイ</t>
    </rPh>
    <phoneticPr fontId="4"/>
  </si>
  <si>
    <t>　特定環境保全公共下水道事業は公共下水道事業と同一の会計で、一体的に経営を行なっており、経営戦略の取り組みを着実に推進し、経営基盤の強化に努めていく。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</si>
</sst>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55-4236-B128-3C40B91A17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3B55-4236-B128-3C40B91A17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81.069999999999993</c:v>
                </c:pt>
                <c:pt idx="1">
                  <c:v>84.77</c:v>
                </c:pt>
                <c:pt idx="2">
                  <c:v>87.03</c:v>
                </c:pt>
                <c:pt idx="3">
                  <c:v>85.69</c:v>
                </c:pt>
                <c:pt idx="4">
                  <c:v>84.69</c:v>
                </c:pt>
              </c:numCache>
            </c:numRef>
          </c:val>
          <c:extLst>
            <c:ext xmlns:c16="http://schemas.microsoft.com/office/drawing/2014/chart" uri="{C3380CC4-5D6E-409C-BE32-E72D297353CC}">
              <c16:uniqueId val="{00000000-23F9-4F07-834B-6D57BA5D1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99.91</c:v>
                </c:pt>
                <c:pt idx="1">
                  <c:v>98.03</c:v>
                </c:pt>
                <c:pt idx="2">
                  <c:v>101.38</c:v>
                </c:pt>
                <c:pt idx="3">
                  <c:v>100.3</c:v>
                </c:pt>
                <c:pt idx="4">
                  <c:v>99.59</c:v>
                </c:pt>
              </c:numCache>
            </c:numRef>
          </c:val>
          <c:smooth val="0"/>
          <c:extLst>
            <c:ext xmlns:c16="http://schemas.microsoft.com/office/drawing/2014/chart" uri="{C3380CC4-5D6E-409C-BE32-E72D297353CC}">
              <c16:uniqueId val="{00000001-23F9-4F07-834B-6D57BA5D1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15.09</c:v>
                </c:pt>
                <c:pt idx="1">
                  <c:v>16.13</c:v>
                </c:pt>
                <c:pt idx="2">
                  <c:v>15.95</c:v>
                </c:pt>
                <c:pt idx="3">
                  <c:v>17.48</c:v>
                </c:pt>
                <c:pt idx="4">
                  <c:v>18.8</c:v>
                </c:pt>
              </c:numCache>
            </c:numRef>
          </c:val>
          <c:extLst>
            <c:ext xmlns:c16="http://schemas.microsoft.com/office/drawing/2014/chart" uri="{C3380CC4-5D6E-409C-BE32-E72D297353CC}">
              <c16:uniqueId val="{00000000-AD68-4633-963C-80DA3FFD91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14.76</c:v>
                </c:pt>
                <c:pt idx="1">
                  <c:v>15.02</c:v>
                </c:pt>
                <c:pt idx="2">
                  <c:v>13.2</c:v>
                </c:pt>
                <c:pt idx="3">
                  <c:v>15.82</c:v>
                </c:pt>
                <c:pt idx="4">
                  <c:v>18.97</c:v>
                </c:pt>
              </c:numCache>
            </c:numRef>
          </c:val>
          <c:smooth val="0"/>
          <c:extLst>
            <c:ext xmlns:c16="http://schemas.microsoft.com/office/drawing/2014/chart" uri="{C3380CC4-5D6E-409C-BE32-E72D297353CC}">
              <c16:uniqueId val="{00000001-AD68-4633-963C-80DA3FFD91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8C-4C1C-901C-2878E90E90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8C-4C1C-901C-2878E90E90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540.73</c:v>
                </c:pt>
                <c:pt idx="1">
                  <c:v>574.09</c:v>
                </c:pt>
                <c:pt idx="2">
                  <c:v>629.25</c:v>
                </c:pt>
                <c:pt idx="3">
                  <c:v>607.34</c:v>
                </c:pt>
                <c:pt idx="4">
                  <c:v>606.28</c:v>
                </c:pt>
              </c:numCache>
            </c:numRef>
          </c:val>
          <c:extLst>
            <c:ext xmlns:c16="http://schemas.microsoft.com/office/drawing/2014/chart" uri="{C3380CC4-5D6E-409C-BE32-E72D297353CC}">
              <c16:uniqueId val="{00000000-51BA-4D4C-A30C-B27646E174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148.76</c:v>
                </c:pt>
                <c:pt idx="1">
                  <c:v>179.15</c:v>
                </c:pt>
                <c:pt idx="2">
                  <c:v>360.63</c:v>
                </c:pt>
                <c:pt idx="3">
                  <c:v>254.91</c:v>
                </c:pt>
                <c:pt idx="4">
                  <c:v>366.52</c:v>
                </c:pt>
              </c:numCache>
            </c:numRef>
          </c:val>
          <c:smooth val="0"/>
          <c:extLst>
            <c:ext xmlns:c16="http://schemas.microsoft.com/office/drawing/2014/chart" uri="{C3380CC4-5D6E-409C-BE32-E72D297353CC}">
              <c16:uniqueId val="{00000001-51BA-4D4C-A30C-B27646E174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57.69</c:v>
                </c:pt>
                <c:pt idx="1">
                  <c:v>31.56</c:v>
                </c:pt>
                <c:pt idx="2">
                  <c:v>-5.83</c:v>
                </c:pt>
                <c:pt idx="3">
                  <c:v>-34.880000000000003</c:v>
                </c:pt>
                <c:pt idx="4">
                  <c:v>-62.11</c:v>
                </c:pt>
              </c:numCache>
            </c:numRef>
          </c:val>
          <c:extLst>
            <c:ext xmlns:c16="http://schemas.microsoft.com/office/drawing/2014/chart" uri="{C3380CC4-5D6E-409C-BE32-E72D297353CC}">
              <c16:uniqueId val="{00000000-DBF5-4FD3-9F25-1F0C8AD29A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129.05000000000001</c:v>
                </c:pt>
                <c:pt idx="1">
                  <c:v>131.47999999999999</c:v>
                </c:pt>
                <c:pt idx="2">
                  <c:v>75.33</c:v>
                </c:pt>
                <c:pt idx="3">
                  <c:v>64.17</c:v>
                </c:pt>
                <c:pt idx="4">
                  <c:v>89.11</c:v>
                </c:pt>
              </c:numCache>
            </c:numRef>
          </c:val>
          <c:smooth val="0"/>
          <c:extLst>
            <c:ext xmlns:c16="http://schemas.microsoft.com/office/drawing/2014/chart" uri="{C3380CC4-5D6E-409C-BE32-E72D297353CC}">
              <c16:uniqueId val="{00000001-DBF5-4FD3-9F25-1F0C8AD29A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2209.4899999999998</c:v>
                </c:pt>
                <c:pt idx="1">
                  <c:v>2268.73</c:v>
                </c:pt>
                <c:pt idx="2">
                  <c:v>2493.96</c:v>
                </c:pt>
                <c:pt idx="3">
                  <c:v>2246.5700000000002</c:v>
                </c:pt>
                <c:pt idx="4">
                  <c:v>2073.0500000000002</c:v>
                </c:pt>
              </c:numCache>
            </c:numRef>
          </c:val>
          <c:extLst>
            <c:ext xmlns:c16="http://schemas.microsoft.com/office/drawing/2014/chart" uri="{C3380CC4-5D6E-409C-BE32-E72D297353CC}">
              <c16:uniqueId val="{00000000-FB17-4D59-8107-D2C5CCB09B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FB17-4D59-8107-D2C5CCB09B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48.26</c:v>
                </c:pt>
                <c:pt idx="1">
                  <c:v>51.16</c:v>
                </c:pt>
                <c:pt idx="2">
                  <c:v>65.489999999999995</c:v>
                </c:pt>
                <c:pt idx="3">
                  <c:v>51.37</c:v>
                </c:pt>
                <c:pt idx="4">
                  <c:v>55.23</c:v>
                </c:pt>
              </c:numCache>
            </c:numRef>
          </c:val>
          <c:extLst>
            <c:ext xmlns:c16="http://schemas.microsoft.com/office/drawing/2014/chart" uri="{C3380CC4-5D6E-409C-BE32-E72D297353CC}">
              <c16:uniqueId val="{00000000-B2FA-4967-9DC3-42E4826C90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B2FA-4967-9DC3-42E4826C90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315.95999999999998</c:v>
                </c:pt>
                <c:pt idx="1">
                  <c:v>296.45</c:v>
                </c:pt>
                <c:pt idx="2">
                  <c:v>233.18</c:v>
                </c:pt>
                <c:pt idx="3">
                  <c:v>295.91000000000003</c:v>
                </c:pt>
                <c:pt idx="4">
                  <c:v>277.27999999999997</c:v>
                </c:pt>
              </c:numCache>
            </c:numRef>
          </c:val>
          <c:extLst>
            <c:ext xmlns:c16="http://schemas.microsoft.com/office/drawing/2014/chart" uri="{C3380CC4-5D6E-409C-BE32-E72D297353CC}">
              <c16:uniqueId val="{00000000-06FD-4568-A56F-669C9623FE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06FD-4568-A56F-669C9623FE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15.72</c:v>
                </c:pt>
                <c:pt idx="1">
                  <c:v>17.72</c:v>
                </c:pt>
                <c:pt idx="2">
                  <c:v>19.3</c:v>
                </c:pt>
                <c:pt idx="3">
                  <c:v>21.96</c:v>
                </c:pt>
                <c:pt idx="4">
                  <c:v>23.68</c:v>
                </c:pt>
              </c:numCache>
            </c:numRef>
          </c:val>
          <c:extLst>
            <c:ext xmlns:c16="http://schemas.microsoft.com/office/drawing/2014/chart" uri="{C3380CC4-5D6E-409C-BE32-E72D297353CC}">
              <c16:uniqueId val="{00000000-4E5C-43A2-B9B3-D0CEB92B97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4E5C-43A2-B9B3-D0CEB92B97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80.77</c:v>
                </c:pt>
                <c:pt idx="1">
                  <c:v>79.59</c:v>
                </c:pt>
                <c:pt idx="2">
                  <c:v>84.42</c:v>
                </c:pt>
                <c:pt idx="3">
                  <c:v>83.61</c:v>
                </c:pt>
                <c:pt idx="4">
                  <c:v>79.59</c:v>
                </c:pt>
              </c:numCache>
            </c:numRef>
          </c:val>
          <c:extLst>
            <c:ext xmlns:c16="http://schemas.microsoft.com/office/drawing/2014/chart" uri="{C3380CC4-5D6E-409C-BE32-E72D297353CC}">
              <c16:uniqueId val="{00000000-D3C1-4EB8-BD58-5AB969EDED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D3C1-4EB8-BD58-5AB969EDED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D3</v>
      </c>
      <c r="X8" s="35"/>
      <c r="Y8" s="35"/>
      <c r="Z8" s="35"/>
      <c r="AA8" s="35"/>
      <c r="AB8" s="35"/>
      <c r="AC8" s="35"/>
      <c r="AD8" s="36" t="str">
        <f>データ!$M$6</f>
        <v>自治体職員</v>
      </c>
      <c r="AE8" s="36"/>
      <c r="AF8" s="36"/>
      <c r="AG8" s="36"/>
      <c r="AH8" s="36"/>
      <c r="AI8" s="36"/>
      <c r="AJ8" s="36"/>
      <c r="AK8" s="3"/>
      <c r="AL8" s="37">
        <f>データ!S6</f>
        <v>189576</v>
      </c>
      <c r="AM8" s="37"/>
      <c r="AN8" s="37"/>
      <c r="AO8" s="37"/>
      <c r="AP8" s="37"/>
      <c r="AQ8" s="37"/>
      <c r="AR8" s="37"/>
      <c r="AS8" s="37"/>
      <c r="AT8" s="38">
        <f>データ!T6</f>
        <v>1023.23</v>
      </c>
      <c r="AU8" s="38"/>
      <c r="AV8" s="38"/>
      <c r="AW8" s="38"/>
      <c r="AX8" s="38"/>
      <c r="AY8" s="38"/>
      <c r="AZ8" s="38"/>
      <c r="BA8" s="38"/>
      <c r="BB8" s="38">
        <f>データ!U6</f>
        <v>185.27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41.49</v>
      </c>
      <c r="J10" s="38"/>
      <c r="K10" s="38"/>
      <c r="L10" s="38"/>
      <c r="M10" s="38"/>
      <c r="N10" s="38"/>
      <c r="O10" s="38"/>
      <c r="P10" s="38">
        <f>データ!P6</f>
        <v>1.47</v>
      </c>
      <c r="Q10" s="38"/>
      <c r="R10" s="38"/>
      <c r="S10" s="38"/>
      <c r="T10" s="38"/>
      <c r="U10" s="38"/>
      <c r="V10" s="38"/>
      <c r="W10" s="38">
        <f>データ!Q6</f>
        <v>95.65</v>
      </c>
      <c r="X10" s="38"/>
      <c r="Y10" s="38"/>
      <c r="Z10" s="38"/>
      <c r="AA10" s="38"/>
      <c r="AB10" s="38"/>
      <c r="AC10" s="38"/>
      <c r="AD10" s="37">
        <f>データ!R6</f>
        <v>3080</v>
      </c>
      <c r="AE10" s="37"/>
      <c r="AF10" s="37"/>
      <c r="AG10" s="37"/>
      <c r="AH10" s="37"/>
      <c r="AI10" s="37"/>
      <c r="AJ10" s="37"/>
      <c r="AK10" s="2"/>
      <c r="AL10" s="37">
        <f>データ!V6</f>
        <v>2778</v>
      </c>
      <c r="AM10" s="37"/>
      <c r="AN10" s="37"/>
      <c r="AO10" s="37"/>
      <c r="AP10" s="37"/>
      <c r="AQ10" s="37"/>
      <c r="AR10" s="37"/>
      <c r="AS10" s="37"/>
      <c r="AT10" s="38">
        <f>データ!W6</f>
        <v>0.95</v>
      </c>
      <c r="AU10" s="38"/>
      <c r="AV10" s="38"/>
      <c r="AW10" s="38"/>
      <c r="AX10" s="38"/>
      <c r="AY10" s="38"/>
      <c r="AZ10" s="38"/>
      <c r="BA10" s="38"/>
      <c r="BB10" s="38">
        <f>データ!X6</f>
        <v>2924.21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fy3l/bAzeYVqenviTquYxyB92CBc/hNj7eWb7wCYwAOeuxRvpv4XEYZk8fQ4B9EECUhJdjTzyzkNZKIvK62pg==" saltValue="88C1QL4RizgtwyGy/ZkR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352039</v>
      </c>
      <c r="D6" s="19">
        <f t="shared" si="3"/>
        <v>46</v>
      </c>
      <c r="E6" s="19">
        <f t="shared" si="3"/>
        <v>17</v>
      </c>
      <c r="F6" s="19">
        <f t="shared" si="3"/>
        <v>4</v>
      </c>
      <c r="G6" s="19">
        <f t="shared" si="3"/>
        <v>0</v>
      </c>
      <c r="H6" s="19" t="str">
        <f t="shared" si="3"/>
        <v>山口県　山口市</v>
      </c>
      <c r="I6" s="19" t="str">
        <f t="shared" si="3"/>
        <v>法適用</v>
      </c>
      <c r="J6" s="19" t="str">
        <f t="shared" si="3"/>
        <v>下水道事業</v>
      </c>
      <c r="K6" s="19" t="str">
        <f t="shared" si="3"/>
        <v>特定環境保全公共下水道</v>
      </c>
      <c r="L6" s="19" t="str">
        <f t="shared" si="3"/>
        <v>D3</v>
      </c>
      <c r="M6" s="19" t="str">
        <f t="shared" si="3"/>
        <v>自治体職員</v>
      </c>
      <c r="N6" s="20" t="str">
        <f t="shared" si="3"/>
        <v>-</v>
      </c>
      <c r="O6" s="20">
        <f t="shared" si="3"/>
        <v>41.49</v>
      </c>
      <c r="P6" s="20">
        <f t="shared" si="3"/>
        <v>1.47</v>
      </c>
      <c r="Q6" s="20">
        <f t="shared" si="3"/>
        <v>95.65</v>
      </c>
      <c r="R6" s="20">
        <f t="shared" si="3"/>
        <v>3080</v>
      </c>
      <c r="S6" s="20">
        <f t="shared" si="3"/>
        <v>189576</v>
      </c>
      <c r="T6" s="20">
        <f t="shared" si="3"/>
        <v>1023.23</v>
      </c>
      <c r="U6" s="20">
        <f t="shared" si="3"/>
        <v>185.27</v>
      </c>
      <c r="V6" s="20">
        <f t="shared" si="3"/>
        <v>2778</v>
      </c>
      <c r="W6" s="20">
        <f t="shared" si="3"/>
        <v>0.95</v>
      </c>
      <c r="X6" s="20">
        <f t="shared" si="3"/>
        <v>2924.21</v>
      </c>
      <c r="Y6" s="21">
        <f>IF(Y7="",NA(),Y7)</f>
        <v>81.069999999999993</v>
      </c>
      <c r="Z6" s="21">
        <f t="shared" ref="Z6:AH6" si="4">IF(Z7="",NA(),Z7)</f>
        <v>84.77</v>
      </c>
      <c r="AA6" s="21">
        <f t="shared" si="4"/>
        <v>87.03</v>
      </c>
      <c r="AB6" s="21">
        <f t="shared" si="4"/>
        <v>85.69</v>
      </c>
      <c r="AC6" s="21">
        <f t="shared" si="4"/>
        <v>84.69</v>
      </c>
      <c r="AD6" s="21">
        <f t="shared" si="4"/>
        <v>99.91</v>
      </c>
      <c r="AE6" s="21">
        <f t="shared" si="4"/>
        <v>98.03</v>
      </c>
      <c r="AF6" s="21">
        <f t="shared" si="4"/>
        <v>101.38</v>
      </c>
      <c r="AG6" s="21">
        <f t="shared" si="4"/>
        <v>100.3</v>
      </c>
      <c r="AH6" s="21">
        <f t="shared" si="4"/>
        <v>99.59</v>
      </c>
      <c r="AI6" s="20" t="str">
        <f>IF(AI7="","",IF(AI7="-","【-】","【"&amp;SUBSTITUTE(TEXT(AI7,"#,##0.00"),"-","△")&amp;"】"))</f>
        <v>【105.35】</v>
      </c>
      <c r="AJ6" s="21">
        <f>IF(AJ7="",NA(),AJ7)</f>
        <v>540.73</v>
      </c>
      <c r="AK6" s="21">
        <f t="shared" ref="AK6:AS6" si="5">IF(AK7="",NA(),AK7)</f>
        <v>574.09</v>
      </c>
      <c r="AL6" s="21">
        <f t="shared" si="5"/>
        <v>629.25</v>
      </c>
      <c r="AM6" s="21">
        <f t="shared" si="5"/>
        <v>607.34</v>
      </c>
      <c r="AN6" s="21">
        <f t="shared" si="5"/>
        <v>606.28</v>
      </c>
      <c r="AO6" s="21">
        <f t="shared" si="5"/>
        <v>148.76</v>
      </c>
      <c r="AP6" s="21">
        <f t="shared" si="5"/>
        <v>179.15</v>
      </c>
      <c r="AQ6" s="21">
        <f t="shared" si="5"/>
        <v>360.63</v>
      </c>
      <c r="AR6" s="21">
        <f t="shared" si="5"/>
        <v>254.91</v>
      </c>
      <c r="AS6" s="21">
        <f t="shared" si="5"/>
        <v>366.52</v>
      </c>
      <c r="AT6" s="20" t="str">
        <f>IF(AT7="","",IF(AT7="-","【-】","【"&amp;SUBSTITUTE(TEXT(AT7,"#,##0.00"),"-","△")&amp;"】"))</f>
        <v>【63.89】</v>
      </c>
      <c r="AU6" s="21">
        <f>IF(AU7="",NA(),AU7)</f>
        <v>57.69</v>
      </c>
      <c r="AV6" s="21">
        <f t="shared" ref="AV6:BD6" si="6">IF(AV7="",NA(),AV7)</f>
        <v>31.56</v>
      </c>
      <c r="AW6" s="21">
        <f t="shared" si="6"/>
        <v>-5.83</v>
      </c>
      <c r="AX6" s="21">
        <f t="shared" si="6"/>
        <v>-34.880000000000003</v>
      </c>
      <c r="AY6" s="21">
        <f t="shared" si="6"/>
        <v>-62.11</v>
      </c>
      <c r="AZ6" s="21">
        <f t="shared" si="6"/>
        <v>129.05000000000001</v>
      </c>
      <c r="BA6" s="21">
        <f t="shared" si="6"/>
        <v>131.47999999999999</v>
      </c>
      <c r="BB6" s="21">
        <f t="shared" si="6"/>
        <v>75.33</v>
      </c>
      <c r="BC6" s="21">
        <f t="shared" si="6"/>
        <v>64.17</v>
      </c>
      <c r="BD6" s="21">
        <f t="shared" si="6"/>
        <v>89.11</v>
      </c>
      <c r="BE6" s="20" t="str">
        <f>IF(BE7="","",IF(BE7="-","【-】","【"&amp;SUBSTITUTE(TEXT(BE7,"#,##0.00"),"-","△")&amp;"】"))</f>
        <v>【44.07】</v>
      </c>
      <c r="BF6" s="21">
        <f>IF(BF7="",NA(),BF7)</f>
        <v>2209.4899999999998</v>
      </c>
      <c r="BG6" s="21">
        <f t="shared" ref="BG6:BO6" si="7">IF(BG7="",NA(),BG7)</f>
        <v>2268.73</v>
      </c>
      <c r="BH6" s="21">
        <f t="shared" si="7"/>
        <v>2493.96</v>
      </c>
      <c r="BI6" s="21">
        <f t="shared" si="7"/>
        <v>2246.5700000000002</v>
      </c>
      <c r="BJ6" s="21">
        <f t="shared" si="7"/>
        <v>2073.0500000000002</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48.26</v>
      </c>
      <c r="BR6" s="21">
        <f t="shared" ref="BR6:BZ6" si="8">IF(BR7="",NA(),BR7)</f>
        <v>51.16</v>
      </c>
      <c r="BS6" s="21">
        <f t="shared" si="8"/>
        <v>65.489999999999995</v>
      </c>
      <c r="BT6" s="21">
        <f t="shared" si="8"/>
        <v>51.37</v>
      </c>
      <c r="BU6" s="21">
        <f t="shared" si="8"/>
        <v>55.23</v>
      </c>
      <c r="BV6" s="21">
        <f t="shared" si="8"/>
        <v>61.54</v>
      </c>
      <c r="BW6" s="21">
        <f t="shared" si="8"/>
        <v>63.97</v>
      </c>
      <c r="BX6" s="21">
        <f t="shared" si="8"/>
        <v>59.67</v>
      </c>
      <c r="BY6" s="21">
        <f t="shared" si="8"/>
        <v>55.93</v>
      </c>
      <c r="BZ6" s="21">
        <f t="shared" si="8"/>
        <v>55.76</v>
      </c>
      <c r="CA6" s="20" t="str">
        <f>IF(CA7="","",IF(CA7="-","【-】","【"&amp;SUBSTITUTE(TEXT(CA7,"#,##0.00"),"-","△")&amp;"】"))</f>
        <v>【75.31】</v>
      </c>
      <c r="CB6" s="21">
        <f>IF(CB7="",NA(),CB7)</f>
        <v>315.95999999999998</v>
      </c>
      <c r="CC6" s="21">
        <f t="shared" ref="CC6:CK6" si="9">IF(CC7="",NA(),CC7)</f>
        <v>296.45</v>
      </c>
      <c r="CD6" s="21">
        <f t="shared" si="9"/>
        <v>233.18</v>
      </c>
      <c r="CE6" s="21">
        <f t="shared" si="9"/>
        <v>295.91000000000003</v>
      </c>
      <c r="CF6" s="21">
        <f t="shared" si="9"/>
        <v>277.27999999999997</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15.72</v>
      </c>
      <c r="CN6" s="21">
        <f t="shared" ref="CN6:CV6" si="10">IF(CN7="",NA(),CN7)</f>
        <v>17.72</v>
      </c>
      <c r="CO6" s="21">
        <f t="shared" si="10"/>
        <v>19.3</v>
      </c>
      <c r="CP6" s="21">
        <f t="shared" si="10"/>
        <v>21.96</v>
      </c>
      <c r="CQ6" s="21">
        <f t="shared" si="10"/>
        <v>23.68</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80.77</v>
      </c>
      <c r="CY6" s="21">
        <f t="shared" ref="CY6:DG6" si="11">IF(CY7="",NA(),CY7)</f>
        <v>79.59</v>
      </c>
      <c r="CZ6" s="21">
        <f t="shared" si="11"/>
        <v>84.42</v>
      </c>
      <c r="DA6" s="21">
        <f t="shared" si="11"/>
        <v>83.61</v>
      </c>
      <c r="DB6" s="21">
        <f t="shared" si="11"/>
        <v>79.59</v>
      </c>
      <c r="DC6" s="21">
        <f t="shared" si="11"/>
        <v>67.22</v>
      </c>
      <c r="DD6" s="21">
        <f t="shared" si="11"/>
        <v>67.459999999999994</v>
      </c>
      <c r="DE6" s="21">
        <f t="shared" si="11"/>
        <v>67.37</v>
      </c>
      <c r="DF6" s="21">
        <f t="shared" si="11"/>
        <v>70.05</v>
      </c>
      <c r="DG6" s="21">
        <f t="shared" si="11"/>
        <v>67.09</v>
      </c>
      <c r="DH6" s="20" t="str">
        <f>IF(DH7="","",IF(DH7="-","【-】","【"&amp;SUBSTITUTE(TEXT(DH7,"#,##0.00"),"-","△")&amp;"】"))</f>
        <v>【85.24】</v>
      </c>
      <c r="DI6" s="21">
        <f>IF(DI7="",NA(),DI7)</f>
        <v>15.09</v>
      </c>
      <c r="DJ6" s="21">
        <f t="shared" ref="DJ6:DR6" si="12">IF(DJ7="",NA(),DJ7)</f>
        <v>16.13</v>
      </c>
      <c r="DK6" s="21">
        <f t="shared" si="12"/>
        <v>15.95</v>
      </c>
      <c r="DL6" s="21">
        <f t="shared" si="12"/>
        <v>17.48</v>
      </c>
      <c r="DM6" s="21">
        <f t="shared" si="12"/>
        <v>18.8</v>
      </c>
      <c r="DN6" s="21">
        <f t="shared" si="12"/>
        <v>14.76</v>
      </c>
      <c r="DO6" s="21">
        <f t="shared" si="12"/>
        <v>15.02</v>
      </c>
      <c r="DP6" s="21">
        <f t="shared" si="12"/>
        <v>13.2</v>
      </c>
      <c r="DQ6" s="21">
        <f t="shared" si="12"/>
        <v>15.82</v>
      </c>
      <c r="DR6" s="21">
        <f t="shared" si="12"/>
        <v>18.97</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8" s="22" customFormat="1" x14ac:dyDescent="0.15">
      <c r="A7" s="14"/>
      <c r="B7" s="23">
        <v>2021</v>
      </c>
      <c r="C7" s="23">
        <v>352039</v>
      </c>
      <c r="D7" s="23">
        <v>46</v>
      </c>
      <c r="E7" s="23">
        <v>17</v>
      </c>
      <c r="F7" s="23">
        <v>4</v>
      </c>
      <c r="G7" s="23">
        <v>0</v>
      </c>
      <c r="H7" s="23" t="s">
        <v>96</v>
      </c>
      <c r="I7" s="23" t="s">
        <v>97</v>
      </c>
      <c r="J7" s="23" t="s">
        <v>98</v>
      </c>
      <c r="K7" s="23" t="s">
        <v>99</v>
      </c>
      <c r="L7" s="23" t="s">
        <v>100</v>
      </c>
      <c r="M7" s="23" t="s">
        <v>101</v>
      </c>
      <c r="N7" s="24" t="s">
        <v>102</v>
      </c>
      <c r="O7" s="24">
        <v>41.49</v>
      </c>
      <c r="P7" s="24">
        <v>1.47</v>
      </c>
      <c r="Q7" s="24">
        <v>95.65</v>
      </c>
      <c r="R7" s="24">
        <v>3080</v>
      </c>
      <c r="S7" s="24">
        <v>189576</v>
      </c>
      <c r="T7" s="24">
        <v>1023.23</v>
      </c>
      <c r="U7" s="24">
        <v>185.27</v>
      </c>
      <c r="V7" s="24">
        <v>2778</v>
      </c>
      <c r="W7" s="24">
        <v>0.95</v>
      </c>
      <c r="X7" s="24">
        <v>2924.21</v>
      </c>
      <c r="Y7" s="24">
        <v>81.069999999999993</v>
      </c>
      <c r="Z7" s="24">
        <v>84.77</v>
      </c>
      <c r="AA7" s="24">
        <v>87.03</v>
      </c>
      <c r="AB7" s="24">
        <v>85.69</v>
      </c>
      <c r="AC7" s="24">
        <v>84.69</v>
      </c>
      <c r="AD7" s="24">
        <v>99.91</v>
      </c>
      <c r="AE7" s="24">
        <v>98.03</v>
      </c>
      <c r="AF7" s="24">
        <v>101.38</v>
      </c>
      <c r="AG7" s="24">
        <v>100.3</v>
      </c>
      <c r="AH7" s="24">
        <v>99.59</v>
      </c>
      <c r="AI7" s="24">
        <v>105.35</v>
      </c>
      <c r="AJ7" s="24">
        <v>540.73</v>
      </c>
      <c r="AK7" s="24">
        <v>574.09</v>
      </c>
      <c r="AL7" s="24">
        <v>629.25</v>
      </c>
      <c r="AM7" s="24">
        <v>607.34</v>
      </c>
      <c r="AN7" s="24">
        <v>606.28</v>
      </c>
      <c r="AO7" s="24">
        <v>148.76</v>
      </c>
      <c r="AP7" s="24">
        <v>179.15</v>
      </c>
      <c r="AQ7" s="24">
        <v>360.63</v>
      </c>
      <c r="AR7" s="24">
        <v>254.91</v>
      </c>
      <c r="AS7" s="24">
        <v>366.52</v>
      </c>
      <c r="AT7" s="24">
        <v>63.89</v>
      </c>
      <c r="AU7" s="24">
        <v>57.69</v>
      </c>
      <c r="AV7" s="24">
        <v>31.56</v>
      </c>
      <c r="AW7" s="24">
        <v>-5.83</v>
      </c>
      <c r="AX7" s="24">
        <v>-34.880000000000003</v>
      </c>
      <c r="AY7" s="24">
        <v>-62.11</v>
      </c>
      <c r="AZ7" s="24">
        <v>129.05000000000001</v>
      </c>
      <c r="BA7" s="24">
        <v>131.47999999999999</v>
      </c>
      <c r="BB7" s="24">
        <v>75.33</v>
      </c>
      <c r="BC7" s="24">
        <v>64.17</v>
      </c>
      <c r="BD7" s="24">
        <v>89.11</v>
      </c>
      <c r="BE7" s="24">
        <v>44.07</v>
      </c>
      <c r="BF7" s="24">
        <v>2209.4899999999998</v>
      </c>
      <c r="BG7" s="24">
        <v>2268.73</v>
      </c>
      <c r="BH7" s="24">
        <v>2493.96</v>
      </c>
      <c r="BI7" s="24">
        <v>2246.5700000000002</v>
      </c>
      <c r="BJ7" s="24">
        <v>2073.0500000000002</v>
      </c>
      <c r="BK7" s="24">
        <v>1223.96</v>
      </c>
      <c r="BL7" s="24">
        <v>1269.1500000000001</v>
      </c>
      <c r="BM7" s="24">
        <v>1087.96</v>
      </c>
      <c r="BN7" s="24">
        <v>1209.45</v>
      </c>
      <c r="BO7" s="24">
        <v>1042.6400000000001</v>
      </c>
      <c r="BP7" s="24">
        <v>1201.79</v>
      </c>
      <c r="BQ7" s="24">
        <v>48.26</v>
      </c>
      <c r="BR7" s="24">
        <v>51.16</v>
      </c>
      <c r="BS7" s="24">
        <v>65.489999999999995</v>
      </c>
      <c r="BT7" s="24">
        <v>51.37</v>
      </c>
      <c r="BU7" s="24">
        <v>55.23</v>
      </c>
      <c r="BV7" s="24">
        <v>61.54</v>
      </c>
      <c r="BW7" s="24">
        <v>63.97</v>
      </c>
      <c r="BX7" s="24">
        <v>59.67</v>
      </c>
      <c r="BY7" s="24">
        <v>55.93</v>
      </c>
      <c r="BZ7" s="24">
        <v>55.76</v>
      </c>
      <c r="CA7" s="24">
        <v>75.31</v>
      </c>
      <c r="CB7" s="24">
        <v>315.95999999999998</v>
      </c>
      <c r="CC7" s="24">
        <v>296.45</v>
      </c>
      <c r="CD7" s="24">
        <v>233.18</v>
      </c>
      <c r="CE7" s="24">
        <v>295.91000000000003</v>
      </c>
      <c r="CF7" s="24">
        <v>277.27999999999997</v>
      </c>
      <c r="CG7" s="24">
        <v>267.86</v>
      </c>
      <c r="CH7" s="24">
        <v>256.82</v>
      </c>
      <c r="CI7" s="24">
        <v>270.60000000000002</v>
      </c>
      <c r="CJ7" s="24">
        <v>289.60000000000002</v>
      </c>
      <c r="CK7" s="24">
        <v>296.14999999999998</v>
      </c>
      <c r="CL7" s="24">
        <v>216.39</v>
      </c>
      <c r="CM7" s="24">
        <v>15.72</v>
      </c>
      <c r="CN7" s="24">
        <v>17.72</v>
      </c>
      <c r="CO7" s="24">
        <v>19.3</v>
      </c>
      <c r="CP7" s="24">
        <v>21.96</v>
      </c>
      <c r="CQ7" s="24">
        <v>23.68</v>
      </c>
      <c r="CR7" s="24">
        <v>37.08</v>
      </c>
      <c r="CS7" s="24">
        <v>37.46</v>
      </c>
      <c r="CT7" s="24">
        <v>37.65</v>
      </c>
      <c r="CU7" s="24">
        <v>36.71</v>
      </c>
      <c r="CV7" s="24">
        <v>33.799999999999997</v>
      </c>
      <c r="CW7" s="24">
        <v>42.57</v>
      </c>
      <c r="CX7" s="24">
        <v>80.77</v>
      </c>
      <c r="CY7" s="24">
        <v>79.59</v>
      </c>
      <c r="CZ7" s="24">
        <v>84.42</v>
      </c>
      <c r="DA7" s="24">
        <v>83.61</v>
      </c>
      <c r="DB7" s="24">
        <v>79.59</v>
      </c>
      <c r="DC7" s="24">
        <v>67.22</v>
      </c>
      <c r="DD7" s="24">
        <v>67.459999999999994</v>
      </c>
      <c r="DE7" s="24">
        <v>67.37</v>
      </c>
      <c r="DF7" s="24">
        <v>70.05</v>
      </c>
      <c r="DG7" s="24">
        <v>67.09</v>
      </c>
      <c r="DH7" s="24">
        <v>85.24</v>
      </c>
      <c r="DI7" s="24">
        <v>15.09</v>
      </c>
      <c r="DJ7" s="24">
        <v>16.13</v>
      </c>
      <c r="DK7" s="24">
        <v>15.95</v>
      </c>
      <c r="DL7" s="24">
        <v>17.48</v>
      </c>
      <c r="DM7" s="24">
        <v>18.8</v>
      </c>
      <c r="DN7" s="24">
        <v>14.76</v>
      </c>
      <c r="DO7" s="24">
        <v>15.02</v>
      </c>
      <c r="DP7" s="24">
        <v>13.2</v>
      </c>
      <c r="DQ7" s="24">
        <v>15.82</v>
      </c>
      <c r="DR7" s="24">
        <v>18.97</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0.13</v>
      </c>
      <c r="EK7" s="24">
        <v>0.09</v>
      </c>
      <c r="EL7" s="24">
        <v>0.06</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1524</cp:lastModifiedBy>
  <cp:lastPrinted>2023-01-26T08:33:32Z</cp:lastPrinted>
  <dcterms:created xsi:type="dcterms:W3CDTF">2022-12-01T01:30:48Z</dcterms:created>
  <dcterms:modified xsi:type="dcterms:W3CDTF">2023-01-31T02:11:12Z</dcterms:modified>
  <cp:category/>
</cp:coreProperties>
</file>