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7229\Desktop\決算統計検討用\○経営比較分析表\漁集\"/>
    </mc:Choice>
  </mc:AlternateContent>
  <workbookProtection workbookAlgorithmName="SHA-512" workbookHashValue="cCohupqJ7gmU9nBc3eW6QaPogTcOLGbC13KaVrweFGtGjpUgDONkcOjAiCDnVPaEbgk1lHmIpTnbdu315NUBaw==" workbookSaltValue="y37P+lJ+teg4wZPl8TzhB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AT8" i="4"/>
  <c r="AD8" i="4"/>
  <c r="W8" i="4"/>
  <c r="B8" i="4"/>
  <c r="B6" i="4"/>
</calcChain>
</file>

<file path=xl/sharedStrings.xml><?xml version="1.0" encoding="utf-8"?>
<sst xmlns="http://schemas.openxmlformats.org/spreadsheetml/2006/main" count="257" uniqueCount="116">
  <si>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</si>
  <si>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</si>
  <si>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</si>
  <si>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</si>
  <si>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</si>
  <si>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</si>
  <si>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</si>
  <si>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</si>
  <si>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</si>
  <si>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</si>
  <si>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</si>
  <si>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</si>
  <si>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</si>
  <si>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</si>
  <si>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</si>
  <si>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</si>
  <si>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</si>
  <si>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</si>
  <si>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</si>
  <si>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</si>
  <si>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</si>
  <si>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</si>
  <si>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</si>
  <si>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</si>
  <si>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</si>
  <si>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</si>
  <si>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</si>
  <si>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</si>
  <si>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</si>
  <si>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</si>
  <si>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</si>
  <si>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</si>
  <si>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</si>
  <si>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</si>
  <si>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</si>
  <si>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</si>
  <si>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</si>
  <si>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</si>
  <si>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</si>
  <si>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</si>
  <si>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</si>
  <si>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</si>
  <si>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</si>
  <si>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</si>
  <si>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</si>
  <si>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</si>
  <si>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</si>
  <si>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</si>
  <si>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</si>
  <si>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</si>
  <si>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</si>
  <si>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</si>
  <si>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</si>
  <si>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</si>
  <si>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</si>
  <si>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</si>
  <si>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</si>
  <si>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</si>
  <si>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</si>
  <si>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</si>
  <si>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</si>
  <si>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</si>
  <si>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</si>
  <si>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</si>
  <si>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</si>
  <si>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</si>
  <si>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</si>
  <si>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</si>
  <si>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</si>
  <si>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</si>
  <si>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</si>
  <si>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</si>
  <si>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</si>
  <si>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</si>
  <si>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</si>
  <si>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</si>
  <si>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</si>
  <si>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</si>
  <si>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</si>
  <si>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</si>
  <si>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</si>
  <si>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</si>
  <si>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</si>
  <si>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</si>
  <si>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</si>
  <si>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</si>
  <si>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</si>
  <si>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</si>
  <si>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</si>
  <si>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</si>
  <si>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</si>
  <si>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</si>
  <si>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</si>
  <si>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</si>
  <si>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</si>
  <si>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</si>
  <si>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</si>
  <si>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</si>
  <si>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下水道事業</t>
  </si>
  <si>
    <t>漁業集落排水</t>
  </si>
  <si>
    <t>H2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</si>
  <si>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</si>
  <si>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</si>
  <si>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</si>
  <si>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</si>
  <si>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</si>
  <si>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</si>
  <si>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</si>
  <si>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</si>
  <si>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</si>
  <si>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</si>
  <si>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</si>
  <si>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</si>
  <si>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　有形固定資産減価償却率は類似団体平均値より低くなっている。これは平成17年に供用開始された事業であり、施設の老朽化が進んでいないためである。
②③　管渠老朽化率及び管渠改善率は法定耐用年数50年を経過した管渠がないことから、計画的な更新を行っていないため、数値は0となっている。</t>
    <rPh sb="90" eb="91">
      <t>ホウ</t>
    </rPh>
    <phoneticPr fontId="4"/>
  </si>
  <si>
    <t>　現在の経営状況は、事業の成り立ちや地理的条件などにより、一般会計からの繰り入れに頼らざるを得ず、独立採算とはなっていない。厳しい経営状況ではあるが、経営戦略に基づき、引き続き適切な汚水処理に努めていく。</t>
    <phoneticPr fontId="4"/>
  </si>
  <si>
    <t>①　経常収支比率は一般会計からの繰入金により収益的収支を均衡させていることから、110.00％となっている。
②　累積欠損金は発生していない。
③　流動比率は一般的に望ましいといわれる100％を下回っており、短期的な債務に対する支払能力が不十分な状態である。
④　企業債残高対事業規模比率は分流式汚水資本費をすべて基準内繰入金として分類しており、当該値は0となっている。
⑤　経費回収率は類似団体平均値より高くなっているが、100%を下回っており、使用料で回収すべき経費が使用料収入で賄えていない。
⑥　汚水処理原価は類似団体平均値より低くなっており、類似団体よりも少ない経費で汚水処理が行えている。
⑦　施設利用率は公共下水道と同一の処理場で共同処理を行っているため、数値化されていない。　　
⑧　水洗化率は類似団体平均値より高くなっており、類似団体よりも集落排水施設への接続が進んでいる。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</si>
</sst>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C36-43A4-A23D-141F9D33CD8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0.26</c:v>
                </c:pt>
                <c:pt idx="2">
                  <c:v>0.04</c:v>
                </c:pt>
                <c:pt idx="3">
                  <c:v>1.6</c:v>
                </c:pt>
                <c:pt idx="4">
                  <c:v>0.01</c:v>
                </c:pt>
              </c:numCache>
            </c:numRef>
          </c:val>
          <c:smooth val="0"/>
          <c:extLst>
            <c:ext xmlns:c16="http://schemas.microsoft.com/office/drawing/2014/chart" uri="{C3380CC4-5D6E-409C-BE32-E72D297353CC}">
              <c16:uniqueId val="{00000001-9C36-43A4-A23D-141F9D33CD8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F1-4390-B99B-FBC15EAFC6D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29.43</c:v>
                </c:pt>
                <c:pt idx="2">
                  <c:v>26.7</c:v>
                </c:pt>
                <c:pt idx="3">
                  <c:v>30.19</c:v>
                </c:pt>
                <c:pt idx="4">
                  <c:v>28.77</c:v>
                </c:pt>
              </c:numCache>
            </c:numRef>
          </c:val>
          <c:smooth val="0"/>
          <c:extLst>
            <c:ext xmlns:c16="http://schemas.microsoft.com/office/drawing/2014/chart" uri="{C3380CC4-5D6E-409C-BE32-E72D297353CC}">
              <c16:uniqueId val="{00000001-1DF1-4390-B99B-FBC15EAFC6D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86.12</c:v>
                </c:pt>
                <c:pt idx="2">
                  <c:v>86.42</c:v>
                </c:pt>
                <c:pt idx="3">
                  <c:v>88.56</c:v>
                </c:pt>
                <c:pt idx="4">
                  <c:v>88.7</c:v>
                </c:pt>
              </c:numCache>
            </c:numRef>
          </c:val>
          <c:extLst>
            <c:ext xmlns:c16="http://schemas.microsoft.com/office/drawing/2014/chart" uri="{C3380CC4-5D6E-409C-BE32-E72D297353CC}">
              <c16:uniqueId val="{00000000-5206-4BFA-9C24-50D39829220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66.33</c:v>
                </c:pt>
                <c:pt idx="2">
                  <c:v>66.459999999999994</c:v>
                </c:pt>
                <c:pt idx="3">
                  <c:v>79.09</c:v>
                </c:pt>
                <c:pt idx="4">
                  <c:v>78.900000000000006</c:v>
                </c:pt>
              </c:numCache>
            </c:numRef>
          </c:val>
          <c:smooth val="0"/>
          <c:extLst>
            <c:ext xmlns:c16="http://schemas.microsoft.com/office/drawing/2014/chart" uri="{C3380CC4-5D6E-409C-BE32-E72D297353CC}">
              <c16:uniqueId val="{00000001-5206-4BFA-9C24-50D39829220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100.09</c:v>
                </c:pt>
                <c:pt idx="2">
                  <c:v>100.31</c:v>
                </c:pt>
                <c:pt idx="3">
                  <c:v>107.37</c:v>
                </c:pt>
                <c:pt idx="4">
                  <c:v>110</c:v>
                </c:pt>
              </c:numCache>
            </c:numRef>
          </c:val>
          <c:extLst>
            <c:ext xmlns:c16="http://schemas.microsoft.com/office/drawing/2014/chart" uri="{C3380CC4-5D6E-409C-BE32-E72D297353CC}">
              <c16:uniqueId val="{00000000-0E2E-4D71-8285-79687E28E3E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97.53</c:v>
                </c:pt>
                <c:pt idx="2">
                  <c:v>99.89</c:v>
                </c:pt>
                <c:pt idx="3">
                  <c:v>101.18</c:v>
                </c:pt>
                <c:pt idx="4">
                  <c:v>99.89</c:v>
                </c:pt>
              </c:numCache>
            </c:numRef>
          </c:val>
          <c:smooth val="0"/>
          <c:extLst>
            <c:ext xmlns:c16="http://schemas.microsoft.com/office/drawing/2014/chart" uri="{C3380CC4-5D6E-409C-BE32-E72D297353CC}">
              <c16:uniqueId val="{00000001-0E2E-4D71-8285-79687E28E3E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3.99</c:v>
                </c:pt>
                <c:pt idx="2">
                  <c:v>7.85</c:v>
                </c:pt>
                <c:pt idx="3">
                  <c:v>11.38</c:v>
                </c:pt>
                <c:pt idx="4">
                  <c:v>14.7</c:v>
                </c:pt>
              </c:numCache>
            </c:numRef>
          </c:val>
          <c:extLst>
            <c:ext xmlns:c16="http://schemas.microsoft.com/office/drawing/2014/chart" uri="{C3380CC4-5D6E-409C-BE32-E72D297353CC}">
              <c16:uniqueId val="{00000000-6984-4E35-9353-9730A3E86AF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9.15</c:v>
                </c:pt>
                <c:pt idx="2">
                  <c:v>11.59</c:v>
                </c:pt>
                <c:pt idx="3">
                  <c:v>20.14</c:v>
                </c:pt>
                <c:pt idx="4">
                  <c:v>23.17</c:v>
                </c:pt>
              </c:numCache>
            </c:numRef>
          </c:val>
          <c:smooth val="0"/>
          <c:extLst>
            <c:ext xmlns:c16="http://schemas.microsoft.com/office/drawing/2014/chart" uri="{C3380CC4-5D6E-409C-BE32-E72D297353CC}">
              <c16:uniqueId val="{00000001-6984-4E35-9353-9730A3E86AF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265-4AAF-A355-0713F189C15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E265-4AAF-A355-0713F189C15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7E1-449C-AB89-7ACF887B9E7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94.75</c:v>
                </c:pt>
                <c:pt idx="2">
                  <c:v>89.95</c:v>
                </c:pt>
                <c:pt idx="3">
                  <c:v>140.63</c:v>
                </c:pt>
                <c:pt idx="4">
                  <c:v>163.84</c:v>
                </c:pt>
              </c:numCache>
            </c:numRef>
          </c:val>
          <c:smooth val="0"/>
          <c:extLst>
            <c:ext xmlns:c16="http://schemas.microsoft.com/office/drawing/2014/chart" uri="{C3380CC4-5D6E-409C-BE32-E72D297353CC}">
              <c16:uniqueId val="{00000001-F7E1-449C-AB89-7ACF887B9E7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80.62</c:v>
                </c:pt>
                <c:pt idx="2">
                  <c:v>76.430000000000007</c:v>
                </c:pt>
                <c:pt idx="3">
                  <c:v>76.319999999999993</c:v>
                </c:pt>
                <c:pt idx="4">
                  <c:v>76.489999999999995</c:v>
                </c:pt>
              </c:numCache>
            </c:numRef>
          </c:val>
          <c:extLst>
            <c:ext xmlns:c16="http://schemas.microsoft.com/office/drawing/2014/chart" uri="{C3380CC4-5D6E-409C-BE32-E72D297353CC}">
              <c16:uniqueId val="{00000000-6628-4D6A-B410-BE613BD6BA5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178.05</c:v>
                </c:pt>
                <c:pt idx="2">
                  <c:v>138.87</c:v>
                </c:pt>
                <c:pt idx="3">
                  <c:v>56.53</c:v>
                </c:pt>
                <c:pt idx="4">
                  <c:v>59.66</c:v>
                </c:pt>
              </c:numCache>
            </c:numRef>
          </c:val>
          <c:smooth val="0"/>
          <c:extLst>
            <c:ext xmlns:c16="http://schemas.microsoft.com/office/drawing/2014/chart" uri="{C3380CC4-5D6E-409C-BE32-E72D297353CC}">
              <c16:uniqueId val="{00000001-6628-4D6A-B410-BE613BD6BA5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722-497E-B23D-E7CC45D114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1756.26</c:v>
                </c:pt>
                <c:pt idx="2">
                  <c:v>1864.29</c:v>
                </c:pt>
                <c:pt idx="3">
                  <c:v>1095.52</c:v>
                </c:pt>
                <c:pt idx="4">
                  <c:v>1056.55</c:v>
                </c:pt>
              </c:numCache>
            </c:numRef>
          </c:val>
          <c:smooth val="0"/>
          <c:extLst>
            <c:ext xmlns:c16="http://schemas.microsoft.com/office/drawing/2014/chart" uri="{C3380CC4-5D6E-409C-BE32-E72D297353CC}">
              <c16:uniqueId val="{00000001-E722-497E-B23D-E7CC45D114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75.11</c:v>
                </c:pt>
                <c:pt idx="2">
                  <c:v>99.5</c:v>
                </c:pt>
                <c:pt idx="3">
                  <c:v>89.24</c:v>
                </c:pt>
                <c:pt idx="4">
                  <c:v>76.069999999999993</c:v>
                </c:pt>
              </c:numCache>
            </c:numRef>
          </c:val>
          <c:extLst>
            <c:ext xmlns:c16="http://schemas.microsoft.com/office/drawing/2014/chart" uri="{C3380CC4-5D6E-409C-BE32-E72D297353CC}">
              <c16:uniqueId val="{00000000-E5D0-4047-9AC1-49692709838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45.78</c:v>
                </c:pt>
                <c:pt idx="2">
                  <c:v>51.32</c:v>
                </c:pt>
                <c:pt idx="3">
                  <c:v>39.64</c:v>
                </c:pt>
                <c:pt idx="4">
                  <c:v>40</c:v>
                </c:pt>
              </c:numCache>
            </c:numRef>
          </c:val>
          <c:smooth val="0"/>
          <c:extLst>
            <c:ext xmlns:c16="http://schemas.microsoft.com/office/drawing/2014/chart" uri="{C3380CC4-5D6E-409C-BE32-E72D297353CC}">
              <c16:uniqueId val="{00000001-E5D0-4047-9AC1-49692709838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226.22</c:v>
                </c:pt>
                <c:pt idx="2">
                  <c:v>186.56</c:v>
                </c:pt>
                <c:pt idx="3">
                  <c:v>209.49</c:v>
                </c:pt>
                <c:pt idx="4">
                  <c:v>248.4</c:v>
                </c:pt>
              </c:numCache>
            </c:numRef>
          </c:val>
          <c:extLst>
            <c:ext xmlns:c16="http://schemas.microsoft.com/office/drawing/2014/chart" uri="{C3380CC4-5D6E-409C-BE32-E72D297353CC}">
              <c16:uniqueId val="{00000000-BE69-487C-A5F8-C8911F4404D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367.7</c:v>
                </c:pt>
                <c:pt idx="2">
                  <c:v>329.91</c:v>
                </c:pt>
                <c:pt idx="3">
                  <c:v>449.72</c:v>
                </c:pt>
                <c:pt idx="4">
                  <c:v>437.27</c:v>
                </c:pt>
              </c:numCache>
            </c:numRef>
          </c:val>
          <c:smooth val="0"/>
          <c:extLst>
            <c:ext xmlns:c16="http://schemas.microsoft.com/office/drawing/2014/chart" uri="{C3380CC4-5D6E-409C-BE32-E72D297353CC}">
              <c16:uniqueId val="{00000001-BE69-487C-A5F8-C8911F4404D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山口市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H2</v>
      </c>
      <c r="X8" s="35"/>
      <c r="Y8" s="35"/>
      <c r="Z8" s="35"/>
      <c r="AA8" s="35"/>
      <c r="AB8" s="35"/>
      <c r="AC8" s="35"/>
      <c r="AD8" s="36" t="str">
        <f>データ!$M$6</f>
        <v>自治体職員</v>
      </c>
      <c r="AE8" s="36"/>
      <c r="AF8" s="36"/>
      <c r="AG8" s="36"/>
      <c r="AH8" s="36"/>
      <c r="AI8" s="36"/>
      <c r="AJ8" s="36"/>
      <c r="AK8" s="3"/>
      <c r="AL8" s="37">
        <f>データ!S6</f>
        <v>189576</v>
      </c>
      <c r="AM8" s="37"/>
      <c r="AN8" s="37"/>
      <c r="AO8" s="37"/>
      <c r="AP8" s="37"/>
      <c r="AQ8" s="37"/>
      <c r="AR8" s="37"/>
      <c r="AS8" s="37"/>
      <c r="AT8" s="38">
        <f>データ!T6</f>
        <v>1023.23</v>
      </c>
      <c r="AU8" s="38"/>
      <c r="AV8" s="38"/>
      <c r="AW8" s="38"/>
      <c r="AX8" s="38"/>
      <c r="AY8" s="38"/>
      <c r="AZ8" s="38"/>
      <c r="BA8" s="38"/>
      <c r="BB8" s="38">
        <f>データ!U6</f>
        <v>185.27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76.36</v>
      </c>
      <c r="J10" s="38"/>
      <c r="K10" s="38"/>
      <c r="L10" s="38"/>
      <c r="M10" s="38"/>
      <c r="N10" s="38"/>
      <c r="O10" s="38"/>
      <c r="P10" s="38">
        <f>データ!P6</f>
        <v>0.19</v>
      </c>
      <c r="Q10" s="38"/>
      <c r="R10" s="38"/>
      <c r="S10" s="38"/>
      <c r="T10" s="38"/>
      <c r="U10" s="38"/>
      <c r="V10" s="38"/>
      <c r="W10" s="38">
        <f>データ!Q6</f>
        <v>100</v>
      </c>
      <c r="X10" s="38"/>
      <c r="Y10" s="38"/>
      <c r="Z10" s="38"/>
      <c r="AA10" s="38"/>
      <c r="AB10" s="38"/>
      <c r="AC10" s="38"/>
      <c r="AD10" s="37">
        <f>データ!R6</f>
        <v>3804</v>
      </c>
      <c r="AE10" s="37"/>
      <c r="AF10" s="37"/>
      <c r="AG10" s="37"/>
      <c r="AH10" s="37"/>
      <c r="AI10" s="37"/>
      <c r="AJ10" s="37"/>
      <c r="AK10" s="2"/>
      <c r="AL10" s="37">
        <f>データ!V6</f>
        <v>354</v>
      </c>
      <c r="AM10" s="37"/>
      <c r="AN10" s="37"/>
      <c r="AO10" s="37"/>
      <c r="AP10" s="37"/>
      <c r="AQ10" s="37"/>
      <c r="AR10" s="37"/>
      <c r="AS10" s="37"/>
      <c r="AT10" s="38">
        <f>データ!W6</f>
        <v>0.17</v>
      </c>
      <c r="AU10" s="38"/>
      <c r="AV10" s="38"/>
      <c r="AW10" s="38"/>
      <c r="AX10" s="38"/>
      <c r="AY10" s="38"/>
      <c r="AZ10" s="38"/>
      <c r="BA10" s="38"/>
      <c r="BB10" s="38">
        <f>データ!X6</f>
        <v>2082.35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RTmGp6qJIZqUavlzQuVA3jv7aA6j2CWGAFSuz4+CV+YTX8PHpCjLtC9oeG5ssGybKm8hckYuo/dhWid4yRN7EQ==" saltValue="gBwFpPYt1FWu/ImMfVbWO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352039</v>
      </c>
      <c r="D6" s="19">
        <f t="shared" si="3"/>
        <v>46</v>
      </c>
      <c r="E6" s="19">
        <f t="shared" si="3"/>
        <v>17</v>
      </c>
      <c r="F6" s="19">
        <f t="shared" si="3"/>
        <v>6</v>
      </c>
      <c r="G6" s="19">
        <f t="shared" si="3"/>
        <v>0</v>
      </c>
      <c r="H6" s="19" t="str">
        <f t="shared" si="3"/>
        <v>山口県　山口市</v>
      </c>
      <c r="I6" s="19" t="str">
        <f t="shared" si="3"/>
        <v>法適用</v>
      </c>
      <c r="J6" s="19" t="str">
        <f t="shared" si="3"/>
        <v>下水道事業</v>
      </c>
      <c r="K6" s="19" t="str">
        <f t="shared" si="3"/>
        <v>漁業集落排水</v>
      </c>
      <c r="L6" s="19" t="str">
        <f t="shared" si="3"/>
        <v>H2</v>
      </c>
      <c r="M6" s="19" t="str">
        <f t="shared" si="3"/>
        <v>自治体職員</v>
      </c>
      <c r="N6" s="20" t="str">
        <f t="shared" si="3"/>
        <v>-</v>
      </c>
      <c r="O6" s="20">
        <f t="shared" si="3"/>
        <v>76.36</v>
      </c>
      <c r="P6" s="20">
        <f t="shared" si="3"/>
        <v>0.19</v>
      </c>
      <c r="Q6" s="20">
        <f t="shared" si="3"/>
        <v>100</v>
      </c>
      <c r="R6" s="20">
        <f t="shared" si="3"/>
        <v>3804</v>
      </c>
      <c r="S6" s="20">
        <f t="shared" si="3"/>
        <v>189576</v>
      </c>
      <c r="T6" s="20">
        <f t="shared" si="3"/>
        <v>1023.23</v>
      </c>
      <c r="U6" s="20">
        <f t="shared" si="3"/>
        <v>185.27</v>
      </c>
      <c r="V6" s="20">
        <f t="shared" si="3"/>
        <v>354</v>
      </c>
      <c r="W6" s="20">
        <f t="shared" si="3"/>
        <v>0.17</v>
      </c>
      <c r="X6" s="20">
        <f t="shared" si="3"/>
        <v>2082.35</v>
      </c>
      <c r="Y6" s="21" t="str">
        <f>IF(Y7="",NA(),Y7)</f>
        <v>-</v>
      </c>
      <c r="Z6" s="21">
        <f t="shared" ref="Z6:AH6" si="4">IF(Z7="",NA(),Z7)</f>
        <v>100.09</v>
      </c>
      <c r="AA6" s="21">
        <f t="shared" si="4"/>
        <v>100.31</v>
      </c>
      <c r="AB6" s="21">
        <f t="shared" si="4"/>
        <v>107.37</v>
      </c>
      <c r="AC6" s="21">
        <f t="shared" si="4"/>
        <v>110</v>
      </c>
      <c r="AD6" s="21" t="str">
        <f t="shared" si="4"/>
        <v>-</v>
      </c>
      <c r="AE6" s="21">
        <f t="shared" si="4"/>
        <v>97.53</v>
      </c>
      <c r="AF6" s="21">
        <f t="shared" si="4"/>
        <v>99.89</v>
      </c>
      <c r="AG6" s="21">
        <f t="shared" si="4"/>
        <v>101.18</v>
      </c>
      <c r="AH6" s="21">
        <f t="shared" si="4"/>
        <v>99.89</v>
      </c>
      <c r="AI6" s="20" t="str">
        <f>IF(AI7="","",IF(AI7="-","【-】","【"&amp;SUBSTITUTE(TEXT(AI7,"#,##0.00"),"-","△")&amp;"】"))</f>
        <v>【98.64】</v>
      </c>
      <c r="AJ6" s="21" t="str">
        <f>IF(AJ7="",NA(),AJ7)</f>
        <v>-</v>
      </c>
      <c r="AK6" s="20">
        <f t="shared" ref="AK6:AS6" si="5">IF(AK7="",NA(),AK7)</f>
        <v>0</v>
      </c>
      <c r="AL6" s="20">
        <f t="shared" si="5"/>
        <v>0</v>
      </c>
      <c r="AM6" s="20">
        <f t="shared" si="5"/>
        <v>0</v>
      </c>
      <c r="AN6" s="20">
        <f t="shared" si="5"/>
        <v>0</v>
      </c>
      <c r="AO6" s="21" t="str">
        <f t="shared" si="5"/>
        <v>-</v>
      </c>
      <c r="AP6" s="21">
        <f t="shared" si="5"/>
        <v>94.75</v>
      </c>
      <c r="AQ6" s="21">
        <f t="shared" si="5"/>
        <v>89.95</v>
      </c>
      <c r="AR6" s="21">
        <f t="shared" si="5"/>
        <v>140.63</v>
      </c>
      <c r="AS6" s="21">
        <f t="shared" si="5"/>
        <v>163.84</v>
      </c>
      <c r="AT6" s="20" t="str">
        <f>IF(AT7="","",IF(AT7="-","【-】","【"&amp;SUBSTITUTE(TEXT(AT7,"#,##0.00"),"-","△")&amp;"】"))</f>
        <v>【102.08】</v>
      </c>
      <c r="AU6" s="21" t="str">
        <f>IF(AU7="",NA(),AU7)</f>
        <v>-</v>
      </c>
      <c r="AV6" s="21">
        <f t="shared" ref="AV6:BD6" si="6">IF(AV7="",NA(),AV7)</f>
        <v>80.62</v>
      </c>
      <c r="AW6" s="21">
        <f t="shared" si="6"/>
        <v>76.430000000000007</v>
      </c>
      <c r="AX6" s="21">
        <f t="shared" si="6"/>
        <v>76.319999999999993</v>
      </c>
      <c r="AY6" s="21">
        <f t="shared" si="6"/>
        <v>76.489999999999995</v>
      </c>
      <c r="AZ6" s="21" t="str">
        <f t="shared" si="6"/>
        <v>-</v>
      </c>
      <c r="BA6" s="21">
        <f t="shared" si="6"/>
        <v>178.05</v>
      </c>
      <c r="BB6" s="21">
        <f t="shared" si="6"/>
        <v>138.87</v>
      </c>
      <c r="BC6" s="21">
        <f t="shared" si="6"/>
        <v>56.53</v>
      </c>
      <c r="BD6" s="21">
        <f t="shared" si="6"/>
        <v>59.66</v>
      </c>
      <c r="BE6" s="20" t="str">
        <f>IF(BE7="","",IF(BE7="-","【-】","【"&amp;SUBSTITUTE(TEXT(BE7,"#,##0.00"),"-","△")&amp;"】"))</f>
        <v>【61.46】</v>
      </c>
      <c r="BF6" s="21" t="str">
        <f>IF(BF7="",NA(),BF7)</f>
        <v>-</v>
      </c>
      <c r="BG6" s="20">
        <f t="shared" ref="BG6:BO6" si="7">IF(BG7="",NA(),BG7)</f>
        <v>0</v>
      </c>
      <c r="BH6" s="20">
        <f t="shared" si="7"/>
        <v>0</v>
      </c>
      <c r="BI6" s="20">
        <f t="shared" si="7"/>
        <v>0</v>
      </c>
      <c r="BJ6" s="20">
        <f t="shared" si="7"/>
        <v>0</v>
      </c>
      <c r="BK6" s="21" t="str">
        <f t="shared" si="7"/>
        <v>-</v>
      </c>
      <c r="BL6" s="21">
        <f t="shared" si="7"/>
        <v>1756.26</v>
      </c>
      <c r="BM6" s="21">
        <f t="shared" si="7"/>
        <v>1864.29</v>
      </c>
      <c r="BN6" s="21">
        <f t="shared" si="7"/>
        <v>1095.52</v>
      </c>
      <c r="BO6" s="21">
        <f t="shared" si="7"/>
        <v>1056.55</v>
      </c>
      <c r="BP6" s="20" t="str">
        <f>IF(BP7="","",IF(BP7="-","【-】","【"&amp;SUBSTITUTE(TEXT(BP7,"#,##0.00"),"-","△")&amp;"】"))</f>
        <v>【974.72】</v>
      </c>
      <c r="BQ6" s="21" t="str">
        <f>IF(BQ7="",NA(),BQ7)</f>
        <v>-</v>
      </c>
      <c r="BR6" s="21">
        <f t="shared" ref="BR6:BZ6" si="8">IF(BR7="",NA(),BR7)</f>
        <v>75.11</v>
      </c>
      <c r="BS6" s="21">
        <f t="shared" si="8"/>
        <v>99.5</v>
      </c>
      <c r="BT6" s="21">
        <f t="shared" si="8"/>
        <v>89.24</v>
      </c>
      <c r="BU6" s="21">
        <f t="shared" si="8"/>
        <v>76.069999999999993</v>
      </c>
      <c r="BV6" s="21" t="str">
        <f t="shared" si="8"/>
        <v>-</v>
      </c>
      <c r="BW6" s="21">
        <f t="shared" si="8"/>
        <v>45.78</v>
      </c>
      <c r="BX6" s="21">
        <f t="shared" si="8"/>
        <v>51.32</v>
      </c>
      <c r="BY6" s="21">
        <f t="shared" si="8"/>
        <v>39.64</v>
      </c>
      <c r="BZ6" s="21">
        <f t="shared" si="8"/>
        <v>40</v>
      </c>
      <c r="CA6" s="20" t="str">
        <f>IF(CA7="","",IF(CA7="-","【-】","【"&amp;SUBSTITUTE(TEXT(CA7,"#,##0.00"),"-","△")&amp;"】"))</f>
        <v>【44.22】</v>
      </c>
      <c r="CB6" s="21" t="str">
        <f>IF(CB7="",NA(),CB7)</f>
        <v>-</v>
      </c>
      <c r="CC6" s="21">
        <f t="shared" ref="CC6:CK6" si="9">IF(CC7="",NA(),CC7)</f>
        <v>226.22</v>
      </c>
      <c r="CD6" s="21">
        <f t="shared" si="9"/>
        <v>186.56</v>
      </c>
      <c r="CE6" s="21">
        <f t="shared" si="9"/>
        <v>209.49</v>
      </c>
      <c r="CF6" s="21">
        <f t="shared" si="9"/>
        <v>248.4</v>
      </c>
      <c r="CG6" s="21" t="str">
        <f t="shared" si="9"/>
        <v>-</v>
      </c>
      <c r="CH6" s="21">
        <f t="shared" si="9"/>
        <v>367.7</v>
      </c>
      <c r="CI6" s="21">
        <f t="shared" si="9"/>
        <v>329.91</v>
      </c>
      <c r="CJ6" s="21">
        <f t="shared" si="9"/>
        <v>449.72</v>
      </c>
      <c r="CK6" s="21">
        <f t="shared" si="9"/>
        <v>437.27</v>
      </c>
      <c r="CL6" s="20" t="str">
        <f>IF(CL7="","",IF(CL7="-","【-】","【"&amp;SUBSTITUTE(TEXT(CL7,"#,##0.00"),"-","△")&amp;"】"))</f>
        <v>【392.85】</v>
      </c>
      <c r="CM6" s="21" t="str">
        <f>IF(CM7="",NA(),CM7)</f>
        <v>-</v>
      </c>
      <c r="CN6" s="21" t="str">
        <f t="shared" ref="CN6:CV6" si="10">IF(CN7="",NA(),CN7)</f>
        <v>-</v>
      </c>
      <c r="CO6" s="21" t="str">
        <f t="shared" si="10"/>
        <v>-</v>
      </c>
      <c r="CP6" s="21" t="str">
        <f t="shared" si="10"/>
        <v>-</v>
      </c>
      <c r="CQ6" s="21" t="str">
        <f t="shared" si="10"/>
        <v>-</v>
      </c>
      <c r="CR6" s="21" t="str">
        <f t="shared" si="10"/>
        <v>-</v>
      </c>
      <c r="CS6" s="21">
        <f t="shared" si="10"/>
        <v>29.43</v>
      </c>
      <c r="CT6" s="21">
        <f t="shared" si="10"/>
        <v>26.7</v>
      </c>
      <c r="CU6" s="21">
        <f t="shared" si="10"/>
        <v>30.19</v>
      </c>
      <c r="CV6" s="21">
        <f t="shared" si="10"/>
        <v>28.77</v>
      </c>
      <c r="CW6" s="20" t="str">
        <f>IF(CW7="","",IF(CW7="-","【-】","【"&amp;SUBSTITUTE(TEXT(CW7,"#,##0.00"),"-","△")&amp;"】"))</f>
        <v>【32.23】</v>
      </c>
      <c r="CX6" s="21" t="str">
        <f>IF(CX7="",NA(),CX7)</f>
        <v>-</v>
      </c>
      <c r="CY6" s="21">
        <f t="shared" ref="CY6:DG6" si="11">IF(CY7="",NA(),CY7)</f>
        <v>86.12</v>
      </c>
      <c r="CZ6" s="21">
        <f t="shared" si="11"/>
        <v>86.42</v>
      </c>
      <c r="DA6" s="21">
        <f t="shared" si="11"/>
        <v>88.56</v>
      </c>
      <c r="DB6" s="21">
        <f t="shared" si="11"/>
        <v>88.7</v>
      </c>
      <c r="DC6" s="21" t="str">
        <f t="shared" si="11"/>
        <v>-</v>
      </c>
      <c r="DD6" s="21">
        <f t="shared" si="11"/>
        <v>66.33</v>
      </c>
      <c r="DE6" s="21">
        <f t="shared" si="11"/>
        <v>66.459999999999994</v>
      </c>
      <c r="DF6" s="21">
        <f t="shared" si="11"/>
        <v>79.09</v>
      </c>
      <c r="DG6" s="21">
        <f t="shared" si="11"/>
        <v>78.900000000000006</v>
      </c>
      <c r="DH6" s="20" t="str">
        <f>IF(DH7="","",IF(DH7="-","【-】","【"&amp;SUBSTITUTE(TEXT(DH7,"#,##0.00"),"-","△")&amp;"】"))</f>
        <v>【80.63】</v>
      </c>
      <c r="DI6" s="21" t="str">
        <f>IF(DI7="",NA(),DI7)</f>
        <v>-</v>
      </c>
      <c r="DJ6" s="21">
        <f t="shared" ref="DJ6:DR6" si="12">IF(DJ7="",NA(),DJ7)</f>
        <v>3.99</v>
      </c>
      <c r="DK6" s="21">
        <f t="shared" si="12"/>
        <v>7.85</v>
      </c>
      <c r="DL6" s="21">
        <f t="shared" si="12"/>
        <v>11.38</v>
      </c>
      <c r="DM6" s="21">
        <f t="shared" si="12"/>
        <v>14.7</v>
      </c>
      <c r="DN6" s="21" t="str">
        <f t="shared" si="12"/>
        <v>-</v>
      </c>
      <c r="DO6" s="21">
        <f t="shared" si="12"/>
        <v>9.15</v>
      </c>
      <c r="DP6" s="21">
        <f t="shared" si="12"/>
        <v>11.59</v>
      </c>
      <c r="DQ6" s="21">
        <f t="shared" si="12"/>
        <v>20.14</v>
      </c>
      <c r="DR6" s="21">
        <f t="shared" si="12"/>
        <v>23.17</v>
      </c>
      <c r="DS6" s="20" t="str">
        <f>IF(DS7="","",IF(DS7="-","【-】","【"&amp;SUBSTITUTE(TEXT(DS7,"#,##0.00"),"-","△")&amp;"】"))</f>
        <v>【26.28】</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0.26</v>
      </c>
      <c r="EL6" s="21">
        <f t="shared" si="14"/>
        <v>0.04</v>
      </c>
      <c r="EM6" s="21">
        <f t="shared" si="14"/>
        <v>1.6</v>
      </c>
      <c r="EN6" s="21">
        <f t="shared" si="14"/>
        <v>0.01</v>
      </c>
      <c r="EO6" s="20" t="str">
        <f>IF(EO7="","",IF(EO7="-","【-】","【"&amp;SUBSTITUTE(TEXT(EO7,"#,##0.00"),"-","△")&amp;"】"))</f>
        <v>【0.01】</v>
      </c>
    </row>
    <row r="7" spans="1:148" s="22" customFormat="1" x14ac:dyDescent="0.15">
      <c r="A7" s="14"/>
      <c r="B7" s="23">
        <v>2021</v>
      </c>
      <c r="C7" s="23">
        <v>352039</v>
      </c>
      <c r="D7" s="23">
        <v>46</v>
      </c>
      <c r="E7" s="23">
        <v>17</v>
      </c>
      <c r="F7" s="23">
        <v>6</v>
      </c>
      <c r="G7" s="23">
        <v>0</v>
      </c>
      <c r="H7" s="23" t="s">
        <v>96</v>
      </c>
      <c r="I7" s="23" t="s">
        <v>97</v>
      </c>
      <c r="J7" s="23" t="s">
        <v>98</v>
      </c>
      <c r="K7" s="23" t="s">
        <v>99</v>
      </c>
      <c r="L7" s="23" t="s">
        <v>100</v>
      </c>
      <c r="M7" s="23" t="s">
        <v>101</v>
      </c>
      <c r="N7" s="24" t="s">
        <v>102</v>
      </c>
      <c r="O7" s="24">
        <v>76.36</v>
      </c>
      <c r="P7" s="24">
        <v>0.19</v>
      </c>
      <c r="Q7" s="24">
        <v>100</v>
      </c>
      <c r="R7" s="24">
        <v>3804</v>
      </c>
      <c r="S7" s="24">
        <v>189576</v>
      </c>
      <c r="T7" s="24">
        <v>1023.23</v>
      </c>
      <c r="U7" s="24">
        <v>185.27</v>
      </c>
      <c r="V7" s="24">
        <v>354</v>
      </c>
      <c r="W7" s="24">
        <v>0.17</v>
      </c>
      <c r="X7" s="24">
        <v>2082.35</v>
      </c>
      <c r="Y7" s="24" t="s">
        <v>102</v>
      </c>
      <c r="Z7" s="24">
        <v>100.09</v>
      </c>
      <c r="AA7" s="24">
        <v>100.31</v>
      </c>
      <c r="AB7" s="24">
        <v>107.37</v>
      </c>
      <c r="AC7" s="24">
        <v>110</v>
      </c>
      <c r="AD7" s="24" t="s">
        <v>102</v>
      </c>
      <c r="AE7" s="24">
        <v>97.53</v>
      </c>
      <c r="AF7" s="24">
        <v>99.89</v>
      </c>
      <c r="AG7" s="24">
        <v>101.18</v>
      </c>
      <c r="AH7" s="24">
        <v>99.89</v>
      </c>
      <c r="AI7" s="24">
        <v>98.64</v>
      </c>
      <c r="AJ7" s="24" t="s">
        <v>102</v>
      </c>
      <c r="AK7" s="24">
        <v>0</v>
      </c>
      <c r="AL7" s="24">
        <v>0</v>
      </c>
      <c r="AM7" s="24">
        <v>0</v>
      </c>
      <c r="AN7" s="24">
        <v>0</v>
      </c>
      <c r="AO7" s="24" t="s">
        <v>102</v>
      </c>
      <c r="AP7" s="24">
        <v>94.75</v>
      </c>
      <c r="AQ7" s="24">
        <v>89.95</v>
      </c>
      <c r="AR7" s="24">
        <v>140.63</v>
      </c>
      <c r="AS7" s="24">
        <v>163.84</v>
      </c>
      <c r="AT7" s="24">
        <v>102.08</v>
      </c>
      <c r="AU7" s="24" t="s">
        <v>102</v>
      </c>
      <c r="AV7" s="24">
        <v>80.62</v>
      </c>
      <c r="AW7" s="24">
        <v>76.430000000000007</v>
      </c>
      <c r="AX7" s="24">
        <v>76.319999999999993</v>
      </c>
      <c r="AY7" s="24">
        <v>76.489999999999995</v>
      </c>
      <c r="AZ7" s="24" t="s">
        <v>102</v>
      </c>
      <c r="BA7" s="24">
        <v>178.05</v>
      </c>
      <c r="BB7" s="24">
        <v>138.87</v>
      </c>
      <c r="BC7" s="24">
        <v>56.53</v>
      </c>
      <c r="BD7" s="24">
        <v>59.66</v>
      </c>
      <c r="BE7" s="24">
        <v>61.46</v>
      </c>
      <c r="BF7" s="24" t="s">
        <v>102</v>
      </c>
      <c r="BG7" s="24">
        <v>0</v>
      </c>
      <c r="BH7" s="24">
        <v>0</v>
      </c>
      <c r="BI7" s="24">
        <v>0</v>
      </c>
      <c r="BJ7" s="24">
        <v>0</v>
      </c>
      <c r="BK7" s="24" t="s">
        <v>102</v>
      </c>
      <c r="BL7" s="24">
        <v>1756.26</v>
      </c>
      <c r="BM7" s="24">
        <v>1864.29</v>
      </c>
      <c r="BN7" s="24">
        <v>1095.52</v>
      </c>
      <c r="BO7" s="24">
        <v>1056.55</v>
      </c>
      <c r="BP7" s="24">
        <v>974.72</v>
      </c>
      <c r="BQ7" s="24" t="s">
        <v>102</v>
      </c>
      <c r="BR7" s="24">
        <v>75.11</v>
      </c>
      <c r="BS7" s="24">
        <v>99.5</v>
      </c>
      <c r="BT7" s="24">
        <v>89.24</v>
      </c>
      <c r="BU7" s="24">
        <v>76.069999999999993</v>
      </c>
      <c r="BV7" s="24" t="s">
        <v>102</v>
      </c>
      <c r="BW7" s="24">
        <v>45.78</v>
      </c>
      <c r="BX7" s="24">
        <v>51.32</v>
      </c>
      <c r="BY7" s="24">
        <v>39.64</v>
      </c>
      <c r="BZ7" s="24">
        <v>40</v>
      </c>
      <c r="CA7" s="24">
        <v>44.22</v>
      </c>
      <c r="CB7" s="24" t="s">
        <v>102</v>
      </c>
      <c r="CC7" s="24">
        <v>226.22</v>
      </c>
      <c r="CD7" s="24">
        <v>186.56</v>
      </c>
      <c r="CE7" s="24">
        <v>209.49</v>
      </c>
      <c r="CF7" s="24">
        <v>248.4</v>
      </c>
      <c r="CG7" s="24" t="s">
        <v>102</v>
      </c>
      <c r="CH7" s="24">
        <v>367.7</v>
      </c>
      <c r="CI7" s="24">
        <v>329.91</v>
      </c>
      <c r="CJ7" s="24">
        <v>449.72</v>
      </c>
      <c r="CK7" s="24">
        <v>437.27</v>
      </c>
      <c r="CL7" s="24">
        <v>392.85</v>
      </c>
      <c r="CM7" s="24" t="s">
        <v>102</v>
      </c>
      <c r="CN7" s="24" t="s">
        <v>102</v>
      </c>
      <c r="CO7" s="24" t="s">
        <v>102</v>
      </c>
      <c r="CP7" s="24" t="s">
        <v>102</v>
      </c>
      <c r="CQ7" s="24" t="s">
        <v>102</v>
      </c>
      <c r="CR7" s="24" t="s">
        <v>102</v>
      </c>
      <c r="CS7" s="24">
        <v>29.43</v>
      </c>
      <c r="CT7" s="24">
        <v>26.7</v>
      </c>
      <c r="CU7" s="24">
        <v>30.19</v>
      </c>
      <c r="CV7" s="24">
        <v>28.77</v>
      </c>
      <c r="CW7" s="24">
        <v>32.229999999999997</v>
      </c>
      <c r="CX7" s="24" t="s">
        <v>102</v>
      </c>
      <c r="CY7" s="24">
        <v>86.12</v>
      </c>
      <c r="CZ7" s="24">
        <v>86.42</v>
      </c>
      <c r="DA7" s="24">
        <v>88.56</v>
      </c>
      <c r="DB7" s="24">
        <v>88.7</v>
      </c>
      <c r="DC7" s="24" t="s">
        <v>102</v>
      </c>
      <c r="DD7" s="24">
        <v>66.33</v>
      </c>
      <c r="DE7" s="24">
        <v>66.459999999999994</v>
      </c>
      <c r="DF7" s="24">
        <v>79.09</v>
      </c>
      <c r="DG7" s="24">
        <v>78.900000000000006</v>
      </c>
      <c r="DH7" s="24">
        <v>80.63</v>
      </c>
      <c r="DI7" s="24" t="s">
        <v>102</v>
      </c>
      <c r="DJ7" s="24">
        <v>3.99</v>
      </c>
      <c r="DK7" s="24">
        <v>7.85</v>
      </c>
      <c r="DL7" s="24">
        <v>11.38</v>
      </c>
      <c r="DM7" s="24">
        <v>14.7</v>
      </c>
      <c r="DN7" s="24" t="s">
        <v>102</v>
      </c>
      <c r="DO7" s="24">
        <v>9.15</v>
      </c>
      <c r="DP7" s="24">
        <v>11.59</v>
      </c>
      <c r="DQ7" s="24">
        <v>20.14</v>
      </c>
      <c r="DR7" s="24">
        <v>23.17</v>
      </c>
      <c r="DS7" s="24">
        <v>26.28</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0.26</v>
      </c>
      <c r="EL7" s="24">
        <v>0.04</v>
      </c>
      <c r="EM7" s="24">
        <v>1.6</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7229</cp:lastModifiedBy>
  <cp:lastPrinted>2023-01-11T07:09:32Z</cp:lastPrinted>
  <dcterms:created xsi:type="dcterms:W3CDTF">2022-12-01T01:38:55Z</dcterms:created>
  <dcterms:modified xsi:type="dcterms:W3CDTF">2023-01-16T01:03:37Z</dcterms:modified>
  <cp:category/>
</cp:coreProperties>
</file>