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40建設部\6500下水道課\0 非公開\01　管理班\09各種照会、調査\★県からの調査物\経営比較分析　総務省（平成27年度～）\令和04年度（平成29～03年度決算）\04 提出用作成（黒字化）\"/>
    </mc:Choice>
  </mc:AlternateContent>
  <workbookProtection workbookAlgorithmName="SHA-512" workbookHashValue="OpviBhwlRxaHx0yHoVRo98M0lZvx6jonx94I6y+HvtyLPapZG07TnhiRdQbSwT1RHsrHCyW83tYGmuv+/wZMgQ==" workbookSaltValue="2fqyX7rnpqMv9cWJV8IB+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<sst xmlns="http://schemas.openxmlformats.org/spreadsheetml/2006/main" count="231" uniqueCount="117">
  <si>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</si>
  <si>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</si>
  <si>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</si>
  <si>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</si>
  <si>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</si>
  <si>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</si>
  <si>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</si>
  <si>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</si>
  <si>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</si>
  <si>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</si>
  <si>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</si>
  <si>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</si>
  <si>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</si>
  <si>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</si>
  <si>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</si>
  <si>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</si>
  <si>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</si>
  <si>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</si>
  <si>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</si>
  <si>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</si>
  <si>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</si>
  <si>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</si>
  <si>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</si>
  <si>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</si>
  <si>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</si>
  <si>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</si>
  <si>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</si>
  <si>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</si>
  <si>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</si>
  <si>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</si>
  <si>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</si>
  <si>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</si>
  <si>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</si>
  <si>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</si>
  <si>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</si>
  <si>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</si>
  <si>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</si>
  <si>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</si>
  <si>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</si>
  <si>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</si>
  <si>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</si>
  <si>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</si>
  <si>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</si>
  <si>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</si>
  <si>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</si>
  <si>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</si>
  <si>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</si>
  <si>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</si>
  <si>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</si>
  <si>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</si>
  <si>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</si>
  <si>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</si>
  <si>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</si>
  <si>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</si>
  <si>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</si>
  <si>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</si>
  <si>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</si>
  <si>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</si>
  <si>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</si>
  <si>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</si>
  <si>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</si>
  <si>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</si>
  <si>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</si>
  <si>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</si>
  <si>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</si>
  <si>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</si>
  <si>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</si>
  <si>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</si>
  <si>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</si>
  <si>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</si>
  <si>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</si>
  <si>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</si>
  <si>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</si>
  <si>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</si>
  <si>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</si>
  <si>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</si>
  <si>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</si>
  <si>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</si>
  <si>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</si>
  <si>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</si>
  <si>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</si>
  <si>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</si>
  <si>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</si>
  <si>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</si>
  <si>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</si>
  <si>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</si>
  <si>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</si>
  <si>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</si>
  <si>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</si>
  <si>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</si>
  <si>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</si>
  <si>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</si>
  <si>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</si>
  <si>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</si>
  <si>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</si>
  <si>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</si>
  <si>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</si>
  <si>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</si>
  <si>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</si>
  <si>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</si>
  <si>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</si>
  <si>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</si>
  <si>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</si>
  <si>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</si>
  <si>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</si>
  <si>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</si>
  <si>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</si>
  <si>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</si>
  <si>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</si>
  <si>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</si>
  <si>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</si>
  <si>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</si>
  <si>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</si>
  <si>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</si>
  <si>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広瀬処理区において実施される当市の特定環境保全公共下水道事業は、すでに整備が完了しており、今後の人口減少等を考えると、有収水量増加による使用料の増収は見込めない状況となっている。
　こうした状況の中、公共下水道事業と併せて継続的に経費節減に取り組むとともに、施設の老朽化に対応するため、ストックマネジメント計画により効率的に施設の長寿命化を図っていく。</t>
    <phoneticPr fontId="4"/>
  </si>
  <si>
    <t>　管渠改善率について、この５年間の更新等の実績はない。供用開始からの経過年数が20年であることから、耐用年数を超えた管渠はなく、改築が必要となるほどの管渠の老朽化はない状況である。
　なお、有形固定資産減価償却率が類似団体と比較して高い数値となっているが、平成30年度に処理施設の改築工事を実施しており、すぐに改築が必要となるような施設はない状況である。</t>
    <rPh sb="128" eb="130">
      <t>ヘイセイ</t>
    </rPh>
    <rPh sb="132" eb="134">
      <t>ネンド</t>
    </rPh>
    <rPh sb="137" eb="139">
      <t>シセツ</t>
    </rPh>
    <rPh sb="140" eb="142">
      <t>カイチク</t>
    </rPh>
    <rPh sb="142" eb="144">
      <t>コウジ</t>
    </rPh>
    <rPh sb="145" eb="147">
      <t>ジッシ</t>
    </rPh>
    <rPh sb="155" eb="157">
      <t>カイチク</t>
    </rPh>
    <rPh sb="158" eb="160">
      <t>ヒツヨウ</t>
    </rPh>
    <rPh sb="166" eb="168">
      <t>シセツ</t>
    </rPh>
    <rPh sb="171" eb="173">
      <t>ジョウキョウ</t>
    </rPh>
    <phoneticPr fontId="4"/>
  </si>
  <si>
    <t>　経常収支比率は、前年度と同水準となっている。
　累積欠損金は生じておらず、累積欠損金比率は０％となっている。
　流動比率は、前年度と比較して増加しているが、類似団体と比較すると低水準である。
　企業債残高対事業規模比率は、前年度と同様、企業債残高と一般会計負担額が同額であるため０％となっている。
　経費回収率は、前年度と比較して減少し、汚水処理原価は、前年度と比較して増加しているが、これは、維持管理費が増となり、使用料及び年間有収水量が減となったことによるものである。両数値ともに類似団体の水準に達していない状況であり、今後も継続的に経費節減に取り組んでいく必要がある。
　施設利用率は、前年度と比較して低下しており、人口減に伴う処理人口の減少により、今後も低下傾向で推移するものと見られる。
　水洗化率については、当処理区は整備が完了しているため、今後もほぼ同数値で推移するものと考えられる。</t>
    <rPh sb="166" eb="168">
      <t>ゲンショウ</t>
    </rPh>
    <rPh sb="186" eb="188">
      <t>ゾウカ</t>
    </rPh>
    <rPh sb="204" eb="205">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</si>
</sst>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01-4FCE-8D28-3C8D8BAFA16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FF01-4FCE-8D28-3C8D8BAFA16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45.4</c:v>
                </c:pt>
                <c:pt idx="1">
                  <c:v>43.5</c:v>
                </c:pt>
                <c:pt idx="2">
                  <c:v>42.9</c:v>
                </c:pt>
                <c:pt idx="3">
                  <c:v>42.6</c:v>
                </c:pt>
                <c:pt idx="4">
                  <c:v>39.5</c:v>
                </c:pt>
              </c:numCache>
            </c:numRef>
          </c:val>
          <c:extLst>
            <c:ext xmlns:c16="http://schemas.microsoft.com/office/drawing/2014/chart" uri="{C3380CC4-5D6E-409C-BE32-E72D297353CC}">
              <c16:uniqueId val="{00000000-B0B0-4B77-8F48-A427368E81D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B0B0-4B77-8F48-A427368E81D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90.62</c:v>
                </c:pt>
                <c:pt idx="1">
                  <c:v>91.07</c:v>
                </c:pt>
                <c:pt idx="2">
                  <c:v>91.28</c:v>
                </c:pt>
                <c:pt idx="3">
                  <c:v>91.48</c:v>
                </c:pt>
                <c:pt idx="4">
                  <c:v>91.06</c:v>
                </c:pt>
              </c:numCache>
            </c:numRef>
          </c:val>
          <c:extLst>
            <c:ext xmlns:c16="http://schemas.microsoft.com/office/drawing/2014/chart" uri="{C3380CC4-5D6E-409C-BE32-E72D297353CC}">
              <c16:uniqueId val="{00000000-AD70-4E93-B2B7-594B333B20B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AD70-4E93-B2B7-594B333B20B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100</c:v>
                </c:pt>
                <c:pt idx="3">
                  <c:v>99.99</c:v>
                </c:pt>
                <c:pt idx="4">
                  <c:v>100</c:v>
                </c:pt>
              </c:numCache>
            </c:numRef>
          </c:val>
          <c:extLst>
            <c:ext xmlns:c16="http://schemas.microsoft.com/office/drawing/2014/chart" uri="{C3380CC4-5D6E-409C-BE32-E72D297353CC}">
              <c16:uniqueId val="{00000000-4F2A-4685-A567-0AAF2D452CE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4F2A-4685-A567-0AAF2D452CE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14.32</c:v>
                </c:pt>
                <c:pt idx="1">
                  <c:v>15.04</c:v>
                </c:pt>
                <c:pt idx="2">
                  <c:v>19.3</c:v>
                </c:pt>
                <c:pt idx="3">
                  <c:v>23.02</c:v>
                </c:pt>
                <c:pt idx="4">
                  <c:v>26.21</c:v>
                </c:pt>
              </c:numCache>
            </c:numRef>
          </c:val>
          <c:extLst>
            <c:ext xmlns:c16="http://schemas.microsoft.com/office/drawing/2014/chart" uri="{C3380CC4-5D6E-409C-BE32-E72D297353CC}">
              <c16:uniqueId val="{00000000-A3A8-4645-BD9A-3A6FBA0AF21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A3A8-4645-BD9A-3A6FBA0AF21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A8-4288-AD02-D4B534833C6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36A8-4288-AD02-D4B534833C6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A8-4610-9CA4-E78A8D422B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B5A8-4610-9CA4-E78A8D422B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23.52</c:v>
                </c:pt>
                <c:pt idx="1">
                  <c:v>83.37</c:v>
                </c:pt>
                <c:pt idx="2">
                  <c:v>40.130000000000003</c:v>
                </c:pt>
                <c:pt idx="3">
                  <c:v>28.41</c:v>
                </c:pt>
                <c:pt idx="4">
                  <c:v>29.68</c:v>
                </c:pt>
              </c:numCache>
            </c:numRef>
          </c:val>
          <c:extLst>
            <c:ext xmlns:c16="http://schemas.microsoft.com/office/drawing/2014/chart" uri="{C3380CC4-5D6E-409C-BE32-E72D297353CC}">
              <c16:uniqueId val="{00000000-D914-4E5E-9433-AD3495C9915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D914-4E5E-9433-AD3495C9915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BD-4570-9107-58C1C75A255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7DBD-4570-9107-58C1C75A255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69.459999999999994</c:v>
                </c:pt>
                <c:pt idx="1">
                  <c:v>69.84</c:v>
                </c:pt>
                <c:pt idx="2">
                  <c:v>57.72</c:v>
                </c:pt>
                <c:pt idx="3">
                  <c:v>62.61</c:v>
                </c:pt>
                <c:pt idx="4">
                  <c:v>57.23</c:v>
                </c:pt>
              </c:numCache>
            </c:numRef>
          </c:val>
          <c:extLst>
            <c:ext xmlns:c16="http://schemas.microsoft.com/office/drawing/2014/chart" uri="{C3380CC4-5D6E-409C-BE32-E72D297353CC}">
              <c16:uniqueId val="{00000000-00D2-4819-9B0E-8770301714E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00D2-4819-9B0E-8770301714E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233.47</c:v>
                </c:pt>
                <c:pt idx="1">
                  <c:v>232.52</c:v>
                </c:pt>
                <c:pt idx="2">
                  <c:v>283.07</c:v>
                </c:pt>
                <c:pt idx="3">
                  <c:v>261.52</c:v>
                </c:pt>
                <c:pt idx="4">
                  <c:v>285.77999999999997</c:v>
                </c:pt>
              </c:numCache>
            </c:numRef>
          </c:val>
          <c:extLst>
            <c:ext xmlns:c16="http://schemas.microsoft.com/office/drawing/2014/chart" uri="{C3380CC4-5D6E-409C-BE32-E72D297353CC}">
              <c16:uniqueId val="{00000000-C4FE-41D6-A1A7-38119679E08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C4FE-41D6-A1A7-38119679E08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2" t="str">
        <f>データ!H6</f>
        <v>山口県　岩国市</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3" t="s">
        <v>9</v>
      </c>
      <c r="BM7" s="64"/>
      <c r="BN7" s="64"/>
      <c r="BO7" s="64"/>
      <c r="BP7" s="64"/>
      <c r="BQ7" s="64"/>
      <c r="BR7" s="64"/>
      <c r="BS7" s="64"/>
      <c r="BT7" s="64"/>
      <c r="BU7" s="64"/>
      <c r="BV7" s="64"/>
      <c r="BW7" s="64"/>
      <c r="BX7" s="64"/>
      <c r="BY7" s="65"/>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特定環境保全公共下水道</v>
      </c>
      <c r="Q8" s="59"/>
      <c r="R8" s="59"/>
      <c r="S8" s="59"/>
      <c r="T8" s="59"/>
      <c r="U8" s="59"/>
      <c r="V8" s="59"/>
      <c r="W8" s="59" t="str">
        <f>データ!L6</f>
        <v>D2</v>
      </c>
      <c r="X8" s="59"/>
      <c r="Y8" s="59"/>
      <c r="Z8" s="59"/>
      <c r="AA8" s="59"/>
      <c r="AB8" s="59"/>
      <c r="AC8" s="59"/>
      <c r="AD8" s="60" t="str">
        <f>データ!$M$6</f>
        <v>非設置</v>
      </c>
      <c r="AE8" s="60"/>
      <c r="AF8" s="60"/>
      <c r="AG8" s="60"/>
      <c r="AH8" s="60"/>
      <c r="AI8" s="60"/>
      <c r="AJ8" s="60"/>
      <c r="AK8" s="3"/>
      <c r="AL8" s="39">
        <f>データ!S6</f>
        <v>130340</v>
      </c>
      <c r="AM8" s="39"/>
      <c r="AN8" s="39"/>
      <c r="AO8" s="39"/>
      <c r="AP8" s="39"/>
      <c r="AQ8" s="39"/>
      <c r="AR8" s="39"/>
      <c r="AS8" s="39"/>
      <c r="AT8" s="40">
        <f>データ!T6</f>
        <v>873.72</v>
      </c>
      <c r="AU8" s="40"/>
      <c r="AV8" s="40"/>
      <c r="AW8" s="40"/>
      <c r="AX8" s="40"/>
      <c r="AY8" s="40"/>
      <c r="AZ8" s="40"/>
      <c r="BA8" s="40"/>
      <c r="BB8" s="40">
        <f>データ!U6</f>
        <v>149.18</v>
      </c>
      <c r="BC8" s="40"/>
      <c r="BD8" s="40"/>
      <c r="BE8" s="40"/>
      <c r="BF8" s="40"/>
      <c r="BG8" s="40"/>
      <c r="BH8" s="40"/>
      <c r="BI8" s="40"/>
      <c r="BJ8" s="3"/>
      <c r="BK8" s="3"/>
      <c r="BL8" s="55" t="s">
        <v>10</v>
      </c>
      <c r="BM8" s="56"/>
      <c r="BN8" s="57" t="s">
        <v>11</v>
      </c>
      <c r="BO8" s="57"/>
      <c r="BP8" s="57"/>
      <c r="BQ8" s="57"/>
      <c r="BR8" s="57"/>
      <c r="BS8" s="57"/>
      <c r="BT8" s="57"/>
      <c r="BU8" s="57"/>
      <c r="BV8" s="57"/>
      <c r="BW8" s="57"/>
      <c r="BX8" s="57"/>
      <c r="BY8" s="58"/>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46" t="s">
        <v>20</v>
      </c>
      <c r="BM9" s="47"/>
      <c r="BN9" s="48" t="s">
        <v>21</v>
      </c>
      <c r="BO9" s="48"/>
      <c r="BP9" s="48"/>
      <c r="BQ9" s="48"/>
      <c r="BR9" s="48"/>
      <c r="BS9" s="48"/>
      <c r="BT9" s="48"/>
      <c r="BU9" s="48"/>
      <c r="BV9" s="48"/>
      <c r="BW9" s="48"/>
      <c r="BX9" s="48"/>
      <c r="BY9" s="49"/>
    </row>
    <row r="10" spans="1:78" ht="18.75" customHeight="1" x14ac:dyDescent="0.15">
      <c r="A10" s="2"/>
      <c r="B10" s="40" t="str">
        <f>データ!N6</f>
        <v>-</v>
      </c>
      <c r="C10" s="40"/>
      <c r="D10" s="40"/>
      <c r="E10" s="40"/>
      <c r="F10" s="40"/>
      <c r="G10" s="40"/>
      <c r="H10" s="40"/>
      <c r="I10" s="40">
        <f>データ!O6</f>
        <v>72</v>
      </c>
      <c r="J10" s="40"/>
      <c r="K10" s="40"/>
      <c r="L10" s="40"/>
      <c r="M10" s="40"/>
      <c r="N10" s="40"/>
      <c r="O10" s="40"/>
      <c r="P10" s="40">
        <f>データ!P6</f>
        <v>0.91</v>
      </c>
      <c r="Q10" s="40"/>
      <c r="R10" s="40"/>
      <c r="S10" s="40"/>
      <c r="T10" s="40"/>
      <c r="U10" s="40"/>
      <c r="V10" s="40"/>
      <c r="W10" s="40">
        <f>データ!Q6</f>
        <v>102.8</v>
      </c>
      <c r="X10" s="40"/>
      <c r="Y10" s="40"/>
      <c r="Z10" s="40"/>
      <c r="AA10" s="40"/>
      <c r="AB10" s="40"/>
      <c r="AC10" s="40"/>
      <c r="AD10" s="39">
        <f>データ!R6</f>
        <v>3135</v>
      </c>
      <c r="AE10" s="39"/>
      <c r="AF10" s="39"/>
      <c r="AG10" s="39"/>
      <c r="AH10" s="39"/>
      <c r="AI10" s="39"/>
      <c r="AJ10" s="39"/>
      <c r="AK10" s="2"/>
      <c r="AL10" s="39">
        <f>データ!V6</f>
        <v>1174</v>
      </c>
      <c r="AM10" s="39"/>
      <c r="AN10" s="39"/>
      <c r="AO10" s="39"/>
      <c r="AP10" s="39"/>
      <c r="AQ10" s="39"/>
      <c r="AR10" s="39"/>
      <c r="AS10" s="39"/>
      <c r="AT10" s="40">
        <f>データ!W6</f>
        <v>0.85</v>
      </c>
      <c r="AU10" s="40"/>
      <c r="AV10" s="40"/>
      <c r="AW10" s="40"/>
      <c r="AX10" s="40"/>
      <c r="AY10" s="40"/>
      <c r="AZ10" s="40"/>
      <c r="BA10" s="40"/>
      <c r="BB10" s="40">
        <f>データ!X6</f>
        <v>1381.18</v>
      </c>
      <c r="BC10" s="40"/>
      <c r="BD10" s="40"/>
      <c r="BE10" s="40"/>
      <c r="BF10" s="40"/>
      <c r="BG10" s="40"/>
      <c r="BH10" s="40"/>
      <c r="BI10" s="40"/>
      <c r="BJ10" s="2"/>
      <c r="BK10" s="2"/>
      <c r="BL10" s="41" t="s">
        <v>22</v>
      </c>
      <c r="BM10" s="42"/>
      <c r="BN10" s="43" t="s">
        <v>23</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116</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115</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114</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l+vHgbqVWebLkZMsDvxhOR9cJDlLbAHcPDmwxIOAiG0kxTPG23flWiNmGjNuq7vOy3P0Ei7LJWMlMVSnC7mXcA==" saltValue="jd3k6GvUOdh6crJVk/ib7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28</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54</v>
      </c>
      <c r="B4" s="16"/>
      <c r="C4" s="16"/>
      <c r="D4" s="16"/>
      <c r="E4" s="16"/>
      <c r="F4" s="16"/>
      <c r="G4" s="16"/>
      <c r="H4" s="70"/>
      <c r="I4" s="71"/>
      <c r="J4" s="71"/>
      <c r="K4" s="71"/>
      <c r="L4" s="71"/>
      <c r="M4" s="71"/>
      <c r="N4" s="71"/>
      <c r="O4" s="71"/>
      <c r="P4" s="71"/>
      <c r="Q4" s="71"/>
      <c r="R4" s="71"/>
      <c r="S4" s="71"/>
      <c r="T4" s="71"/>
      <c r="U4" s="71"/>
      <c r="V4" s="71"/>
      <c r="W4" s="71"/>
      <c r="X4" s="72"/>
      <c r="Y4" s="66" t="s">
        <v>55</v>
      </c>
      <c r="Z4" s="66"/>
      <c r="AA4" s="66"/>
      <c r="AB4" s="66"/>
      <c r="AC4" s="66"/>
      <c r="AD4" s="66"/>
      <c r="AE4" s="66"/>
      <c r="AF4" s="66"/>
      <c r="AG4" s="66"/>
      <c r="AH4" s="66"/>
      <c r="AI4" s="66"/>
      <c r="AJ4" s="66" t="s">
        <v>56</v>
      </c>
      <c r="AK4" s="66"/>
      <c r="AL4" s="66"/>
      <c r="AM4" s="66"/>
      <c r="AN4" s="66"/>
      <c r="AO4" s="66"/>
      <c r="AP4" s="66"/>
      <c r="AQ4" s="66"/>
      <c r="AR4" s="66"/>
      <c r="AS4" s="66"/>
      <c r="AT4" s="66"/>
      <c r="AU4" s="66" t="s">
        <v>57</v>
      </c>
      <c r="AV4" s="66"/>
      <c r="AW4" s="66"/>
      <c r="AX4" s="66"/>
      <c r="AY4" s="66"/>
      <c r="AZ4" s="66"/>
      <c r="BA4" s="66"/>
      <c r="BB4" s="66"/>
      <c r="BC4" s="66"/>
      <c r="BD4" s="66"/>
      <c r="BE4" s="66"/>
      <c r="BF4" s="66" t="s">
        <v>58</v>
      </c>
      <c r="BG4" s="66"/>
      <c r="BH4" s="66"/>
      <c r="BI4" s="66"/>
      <c r="BJ4" s="66"/>
      <c r="BK4" s="66"/>
      <c r="BL4" s="66"/>
      <c r="BM4" s="66"/>
      <c r="BN4" s="66"/>
      <c r="BO4" s="66"/>
      <c r="BP4" s="66"/>
      <c r="BQ4" s="66" t="s">
        <v>59</v>
      </c>
      <c r="BR4" s="66"/>
      <c r="BS4" s="66"/>
      <c r="BT4" s="66"/>
      <c r="BU4" s="66"/>
      <c r="BV4" s="66"/>
      <c r="BW4" s="66"/>
      <c r="BX4" s="66"/>
      <c r="BY4" s="66"/>
      <c r="BZ4" s="66"/>
      <c r="CA4" s="66"/>
      <c r="CB4" s="66" t="s">
        <v>60</v>
      </c>
      <c r="CC4" s="66"/>
      <c r="CD4" s="66"/>
      <c r="CE4" s="66"/>
      <c r="CF4" s="66"/>
      <c r="CG4" s="66"/>
      <c r="CH4" s="66"/>
      <c r="CI4" s="66"/>
      <c r="CJ4" s="66"/>
      <c r="CK4" s="66"/>
      <c r="CL4" s="66"/>
      <c r="CM4" s="66" t="s">
        <v>61</v>
      </c>
      <c r="CN4" s="66"/>
      <c r="CO4" s="66"/>
      <c r="CP4" s="66"/>
      <c r="CQ4" s="66"/>
      <c r="CR4" s="66"/>
      <c r="CS4" s="66"/>
      <c r="CT4" s="66"/>
      <c r="CU4" s="66"/>
      <c r="CV4" s="66"/>
      <c r="CW4" s="66"/>
      <c r="CX4" s="66" t="s">
        <v>62</v>
      </c>
      <c r="CY4" s="66"/>
      <c r="CZ4" s="66"/>
      <c r="DA4" s="66"/>
      <c r="DB4" s="66"/>
      <c r="DC4" s="66"/>
      <c r="DD4" s="66"/>
      <c r="DE4" s="66"/>
      <c r="DF4" s="66"/>
      <c r="DG4" s="66"/>
      <c r="DH4" s="66"/>
      <c r="DI4" s="66" t="s">
        <v>63</v>
      </c>
      <c r="DJ4" s="66"/>
      <c r="DK4" s="66"/>
      <c r="DL4" s="66"/>
      <c r="DM4" s="66"/>
      <c r="DN4" s="66"/>
      <c r="DO4" s="66"/>
      <c r="DP4" s="66"/>
      <c r="DQ4" s="66"/>
      <c r="DR4" s="66"/>
      <c r="DS4" s="66"/>
      <c r="DT4" s="66" t="s">
        <v>64</v>
      </c>
      <c r="DU4" s="66"/>
      <c r="DV4" s="66"/>
      <c r="DW4" s="66"/>
      <c r="DX4" s="66"/>
      <c r="DY4" s="66"/>
      <c r="DZ4" s="66"/>
      <c r="EA4" s="66"/>
      <c r="EB4" s="66"/>
      <c r="EC4" s="66"/>
      <c r="ED4" s="66"/>
      <c r="EE4" s="66" t="s">
        <v>65</v>
      </c>
      <c r="EF4" s="66"/>
      <c r="EG4" s="66"/>
      <c r="EH4" s="66"/>
      <c r="EI4" s="66"/>
      <c r="EJ4" s="66"/>
      <c r="EK4" s="66"/>
      <c r="EL4" s="66"/>
      <c r="EM4" s="66"/>
      <c r="EN4" s="66"/>
      <c r="EO4" s="66"/>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352080</v>
      </c>
      <c r="D6" s="19">
        <f t="shared" si="3"/>
        <v>46</v>
      </c>
      <c r="E6" s="19">
        <f t="shared" si="3"/>
        <v>17</v>
      </c>
      <c r="F6" s="19">
        <f t="shared" si="3"/>
        <v>4</v>
      </c>
      <c r="G6" s="19">
        <f t="shared" si="3"/>
        <v>0</v>
      </c>
      <c r="H6" s="19" t="str">
        <f t="shared" si="3"/>
        <v>山口県　岩国市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72</v>
      </c>
      <c r="P6" s="20">
        <f t="shared" si="3"/>
        <v>0.91</v>
      </c>
      <c r="Q6" s="20">
        <f t="shared" si="3"/>
        <v>102.8</v>
      </c>
      <c r="R6" s="20">
        <f t="shared" si="3"/>
        <v>3135</v>
      </c>
      <c r="S6" s="20">
        <f t="shared" si="3"/>
        <v>130340</v>
      </c>
      <c r="T6" s="20">
        <f t="shared" si="3"/>
        <v>873.72</v>
      </c>
      <c r="U6" s="20">
        <f t="shared" si="3"/>
        <v>149.18</v>
      </c>
      <c r="V6" s="20">
        <f t="shared" si="3"/>
        <v>1174</v>
      </c>
      <c r="W6" s="20">
        <f t="shared" si="3"/>
        <v>0.85</v>
      </c>
      <c r="X6" s="20">
        <f t="shared" si="3"/>
        <v>1381.18</v>
      </c>
      <c r="Y6" s="21">
        <f>IF(Y7="",NA(),Y7)</f>
        <v>100</v>
      </c>
      <c r="Z6" s="21">
        <f t="shared" ref="Z6:AH6" si="4">IF(Z7="",NA(),Z7)</f>
        <v>100</v>
      </c>
      <c r="AA6" s="21">
        <f t="shared" si="4"/>
        <v>100</v>
      </c>
      <c r="AB6" s="21">
        <f t="shared" si="4"/>
        <v>99.99</v>
      </c>
      <c r="AC6" s="21">
        <f t="shared" si="4"/>
        <v>100</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23.52</v>
      </c>
      <c r="AV6" s="21">
        <f t="shared" ref="AV6:BD6" si="6">IF(AV7="",NA(),AV7)</f>
        <v>83.37</v>
      </c>
      <c r="AW6" s="21">
        <f t="shared" si="6"/>
        <v>40.130000000000003</v>
      </c>
      <c r="AX6" s="21">
        <f t="shared" si="6"/>
        <v>28.41</v>
      </c>
      <c r="AY6" s="21">
        <f t="shared" si="6"/>
        <v>29.68</v>
      </c>
      <c r="AZ6" s="21">
        <f t="shared" si="6"/>
        <v>47.44</v>
      </c>
      <c r="BA6" s="21">
        <f t="shared" si="6"/>
        <v>49.18</v>
      </c>
      <c r="BB6" s="21">
        <f t="shared" si="6"/>
        <v>47.72</v>
      </c>
      <c r="BC6" s="21">
        <f t="shared" si="6"/>
        <v>44.24</v>
      </c>
      <c r="BD6" s="21">
        <f t="shared" si="6"/>
        <v>43.07</v>
      </c>
      <c r="BE6" s="20" t="str">
        <f>IF(BE7="","",IF(BE7="-","【-】","【"&amp;SUBSTITUTE(TEXT(BE7,"#,##0.00"),"-","△")&amp;"】"))</f>
        <v>【44.07】</v>
      </c>
      <c r="BF6" s="20">
        <f>IF(BF7="",NA(),BF7)</f>
        <v>0</v>
      </c>
      <c r="BG6" s="20">
        <f t="shared" ref="BG6:BO6" si="7">IF(BG7="",NA(),BG7)</f>
        <v>0</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69.459999999999994</v>
      </c>
      <c r="BR6" s="21">
        <f t="shared" ref="BR6:BZ6" si="8">IF(BR7="",NA(),BR7)</f>
        <v>69.84</v>
      </c>
      <c r="BS6" s="21">
        <f t="shared" si="8"/>
        <v>57.72</v>
      </c>
      <c r="BT6" s="21">
        <f t="shared" si="8"/>
        <v>62.61</v>
      </c>
      <c r="BU6" s="21">
        <f t="shared" si="8"/>
        <v>57.23</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233.47</v>
      </c>
      <c r="CC6" s="21">
        <f t="shared" ref="CC6:CK6" si="9">IF(CC7="",NA(),CC7)</f>
        <v>232.52</v>
      </c>
      <c r="CD6" s="21">
        <f t="shared" si="9"/>
        <v>283.07</v>
      </c>
      <c r="CE6" s="21">
        <f t="shared" si="9"/>
        <v>261.52</v>
      </c>
      <c r="CF6" s="21">
        <f t="shared" si="9"/>
        <v>285.77999999999997</v>
      </c>
      <c r="CG6" s="21">
        <f t="shared" si="9"/>
        <v>221.81</v>
      </c>
      <c r="CH6" s="21">
        <f t="shared" si="9"/>
        <v>230.02</v>
      </c>
      <c r="CI6" s="21">
        <f t="shared" si="9"/>
        <v>228.47</v>
      </c>
      <c r="CJ6" s="21">
        <f t="shared" si="9"/>
        <v>224.88</v>
      </c>
      <c r="CK6" s="21">
        <f t="shared" si="9"/>
        <v>228.64</v>
      </c>
      <c r="CL6" s="20" t="str">
        <f>IF(CL7="","",IF(CL7="-","【-】","【"&amp;SUBSTITUTE(TEXT(CL7,"#,##0.00"),"-","△")&amp;"】"))</f>
        <v>【216.39】</v>
      </c>
      <c r="CM6" s="21">
        <f>IF(CM7="",NA(),CM7)</f>
        <v>45.4</v>
      </c>
      <c r="CN6" s="21">
        <f t="shared" ref="CN6:CV6" si="10">IF(CN7="",NA(),CN7)</f>
        <v>43.5</v>
      </c>
      <c r="CO6" s="21">
        <f t="shared" si="10"/>
        <v>42.9</v>
      </c>
      <c r="CP6" s="21">
        <f t="shared" si="10"/>
        <v>42.6</v>
      </c>
      <c r="CQ6" s="21">
        <f t="shared" si="10"/>
        <v>39.5</v>
      </c>
      <c r="CR6" s="21">
        <f t="shared" si="10"/>
        <v>43.36</v>
      </c>
      <c r="CS6" s="21">
        <f t="shared" si="10"/>
        <v>42.56</v>
      </c>
      <c r="CT6" s="21">
        <f t="shared" si="10"/>
        <v>42.47</v>
      </c>
      <c r="CU6" s="21">
        <f t="shared" si="10"/>
        <v>42.4</v>
      </c>
      <c r="CV6" s="21">
        <f t="shared" si="10"/>
        <v>42.28</v>
      </c>
      <c r="CW6" s="20" t="str">
        <f>IF(CW7="","",IF(CW7="-","【-】","【"&amp;SUBSTITUTE(TEXT(CW7,"#,##0.00"),"-","△")&amp;"】"))</f>
        <v>【42.57】</v>
      </c>
      <c r="CX6" s="21">
        <f>IF(CX7="",NA(),CX7)</f>
        <v>90.62</v>
      </c>
      <c r="CY6" s="21">
        <f t="shared" ref="CY6:DG6" si="11">IF(CY7="",NA(),CY7)</f>
        <v>91.07</v>
      </c>
      <c r="CZ6" s="21">
        <f t="shared" si="11"/>
        <v>91.28</v>
      </c>
      <c r="DA6" s="21">
        <f t="shared" si="11"/>
        <v>91.48</v>
      </c>
      <c r="DB6" s="21">
        <f t="shared" si="11"/>
        <v>91.06</v>
      </c>
      <c r="DC6" s="21">
        <f t="shared" si="11"/>
        <v>83.06</v>
      </c>
      <c r="DD6" s="21">
        <f t="shared" si="11"/>
        <v>83.32</v>
      </c>
      <c r="DE6" s="21">
        <f t="shared" si="11"/>
        <v>83.75</v>
      </c>
      <c r="DF6" s="21">
        <f t="shared" si="11"/>
        <v>84.19</v>
      </c>
      <c r="DG6" s="21">
        <f t="shared" si="11"/>
        <v>84.34</v>
      </c>
      <c r="DH6" s="20" t="str">
        <f>IF(DH7="","",IF(DH7="-","【-】","【"&amp;SUBSTITUTE(TEXT(DH7,"#,##0.00"),"-","△")&amp;"】"))</f>
        <v>【85.24】</v>
      </c>
      <c r="DI6" s="21">
        <f>IF(DI7="",NA(),DI7)</f>
        <v>14.32</v>
      </c>
      <c r="DJ6" s="21">
        <f t="shared" ref="DJ6:DR6" si="12">IF(DJ7="",NA(),DJ7)</f>
        <v>15.04</v>
      </c>
      <c r="DK6" s="21">
        <f t="shared" si="12"/>
        <v>19.3</v>
      </c>
      <c r="DL6" s="21">
        <f t="shared" si="12"/>
        <v>23.02</v>
      </c>
      <c r="DM6" s="21">
        <f t="shared" si="12"/>
        <v>26.21</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352080</v>
      </c>
      <c r="D7" s="23">
        <v>46</v>
      </c>
      <c r="E7" s="23">
        <v>17</v>
      </c>
      <c r="F7" s="23">
        <v>4</v>
      </c>
      <c r="G7" s="23">
        <v>0</v>
      </c>
      <c r="H7" s="23" t="s">
        <v>95</v>
      </c>
      <c r="I7" s="23" t="s">
        <v>96</v>
      </c>
      <c r="J7" s="23" t="s">
        <v>97</v>
      </c>
      <c r="K7" s="23" t="s">
        <v>98</v>
      </c>
      <c r="L7" s="23" t="s">
        <v>99</v>
      </c>
      <c r="M7" s="23" t="s">
        <v>100</v>
      </c>
      <c r="N7" s="24" t="s">
        <v>101</v>
      </c>
      <c r="O7" s="24">
        <v>72</v>
      </c>
      <c r="P7" s="24">
        <v>0.91</v>
      </c>
      <c r="Q7" s="24">
        <v>102.8</v>
      </c>
      <c r="R7" s="24">
        <v>3135</v>
      </c>
      <c r="S7" s="24">
        <v>130340</v>
      </c>
      <c r="T7" s="24">
        <v>873.72</v>
      </c>
      <c r="U7" s="24">
        <v>149.18</v>
      </c>
      <c r="V7" s="24">
        <v>1174</v>
      </c>
      <c r="W7" s="24">
        <v>0.85</v>
      </c>
      <c r="X7" s="24">
        <v>1381.18</v>
      </c>
      <c r="Y7" s="24">
        <v>100</v>
      </c>
      <c r="Z7" s="24">
        <v>100</v>
      </c>
      <c r="AA7" s="24">
        <v>100</v>
      </c>
      <c r="AB7" s="24">
        <v>99.99</v>
      </c>
      <c r="AC7" s="24">
        <v>100</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23.52</v>
      </c>
      <c r="AV7" s="24">
        <v>83.37</v>
      </c>
      <c r="AW7" s="24">
        <v>40.130000000000003</v>
      </c>
      <c r="AX7" s="24">
        <v>28.41</v>
      </c>
      <c r="AY7" s="24">
        <v>29.68</v>
      </c>
      <c r="AZ7" s="24">
        <v>47.44</v>
      </c>
      <c r="BA7" s="24">
        <v>49.18</v>
      </c>
      <c r="BB7" s="24">
        <v>47.72</v>
      </c>
      <c r="BC7" s="24">
        <v>44.24</v>
      </c>
      <c r="BD7" s="24">
        <v>43.07</v>
      </c>
      <c r="BE7" s="24">
        <v>44.07</v>
      </c>
      <c r="BF7" s="24">
        <v>0</v>
      </c>
      <c r="BG7" s="24">
        <v>0</v>
      </c>
      <c r="BH7" s="24">
        <v>0</v>
      </c>
      <c r="BI7" s="24">
        <v>0</v>
      </c>
      <c r="BJ7" s="24">
        <v>0</v>
      </c>
      <c r="BK7" s="24">
        <v>1243.71</v>
      </c>
      <c r="BL7" s="24">
        <v>1194.1500000000001</v>
      </c>
      <c r="BM7" s="24">
        <v>1206.79</v>
      </c>
      <c r="BN7" s="24">
        <v>1258.43</v>
      </c>
      <c r="BO7" s="24">
        <v>1163.75</v>
      </c>
      <c r="BP7" s="24">
        <v>1201.79</v>
      </c>
      <c r="BQ7" s="24">
        <v>69.459999999999994</v>
      </c>
      <c r="BR7" s="24">
        <v>69.84</v>
      </c>
      <c r="BS7" s="24">
        <v>57.72</v>
      </c>
      <c r="BT7" s="24">
        <v>62.61</v>
      </c>
      <c r="BU7" s="24">
        <v>57.23</v>
      </c>
      <c r="BV7" s="24">
        <v>74.3</v>
      </c>
      <c r="BW7" s="24">
        <v>72.260000000000005</v>
      </c>
      <c r="BX7" s="24">
        <v>71.84</v>
      </c>
      <c r="BY7" s="24">
        <v>73.36</v>
      </c>
      <c r="BZ7" s="24">
        <v>72.599999999999994</v>
      </c>
      <c r="CA7" s="24">
        <v>75.31</v>
      </c>
      <c r="CB7" s="24">
        <v>233.47</v>
      </c>
      <c r="CC7" s="24">
        <v>232.52</v>
      </c>
      <c r="CD7" s="24">
        <v>283.07</v>
      </c>
      <c r="CE7" s="24">
        <v>261.52</v>
      </c>
      <c r="CF7" s="24">
        <v>285.77999999999997</v>
      </c>
      <c r="CG7" s="24">
        <v>221.81</v>
      </c>
      <c r="CH7" s="24">
        <v>230.02</v>
      </c>
      <c r="CI7" s="24">
        <v>228.47</v>
      </c>
      <c r="CJ7" s="24">
        <v>224.88</v>
      </c>
      <c r="CK7" s="24">
        <v>228.64</v>
      </c>
      <c r="CL7" s="24">
        <v>216.39</v>
      </c>
      <c r="CM7" s="24">
        <v>45.4</v>
      </c>
      <c r="CN7" s="24">
        <v>43.5</v>
      </c>
      <c r="CO7" s="24">
        <v>42.9</v>
      </c>
      <c r="CP7" s="24">
        <v>42.6</v>
      </c>
      <c r="CQ7" s="24">
        <v>39.5</v>
      </c>
      <c r="CR7" s="24">
        <v>43.36</v>
      </c>
      <c r="CS7" s="24">
        <v>42.56</v>
      </c>
      <c r="CT7" s="24">
        <v>42.47</v>
      </c>
      <c r="CU7" s="24">
        <v>42.4</v>
      </c>
      <c r="CV7" s="24">
        <v>42.28</v>
      </c>
      <c r="CW7" s="24">
        <v>42.57</v>
      </c>
      <c r="CX7" s="24">
        <v>90.62</v>
      </c>
      <c r="CY7" s="24">
        <v>91.07</v>
      </c>
      <c r="CZ7" s="24">
        <v>91.28</v>
      </c>
      <c r="DA7" s="24">
        <v>91.48</v>
      </c>
      <c r="DB7" s="24">
        <v>91.06</v>
      </c>
      <c r="DC7" s="24">
        <v>83.06</v>
      </c>
      <c r="DD7" s="24">
        <v>83.32</v>
      </c>
      <c r="DE7" s="24">
        <v>83.75</v>
      </c>
      <c r="DF7" s="24">
        <v>84.19</v>
      </c>
      <c r="DG7" s="24">
        <v>84.34</v>
      </c>
      <c r="DH7" s="24">
        <v>85.24</v>
      </c>
      <c r="DI7" s="24">
        <v>14.32</v>
      </c>
      <c r="DJ7" s="24">
        <v>15.04</v>
      </c>
      <c r="DK7" s="24">
        <v>19.3</v>
      </c>
      <c r="DL7" s="24">
        <v>23.02</v>
      </c>
      <c r="DM7" s="24">
        <v>26.21</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甲斐野　敬一</cp:lastModifiedBy>
  <dcterms:created xsi:type="dcterms:W3CDTF">2022-12-01T01:30:50Z</dcterms:created>
  <dcterms:modified xsi:type="dcterms:W3CDTF">2023-02-02T04:25:54Z</dcterms:modified>
  <cp:category/>
</cp:coreProperties>
</file>