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Z:\09 財政課\財政係\▽経営比較分析表\R04\01 【作成物】 R03決算経営比較分析\下水道分\"/>
    </mc:Choice>
  </mc:AlternateContent>
  <xr:revisionPtr revIDLastSave="0" documentId="13_ncr:1_{C7E4D6ED-2B41-4CDE-9D1D-1B7B583A1940}" xr6:coauthVersionLast="47" xr6:coauthVersionMax="47" xr10:uidLastSave="{00000000-0000-0000-0000-000000000000}"/>
  <workbookProtection workbookAlgorithmName="SHA-512" workbookHashValue="6RwETz72NksCv2zgjInvu6YR4pe2FpZCpnFonIKtA68IhG4i3QVkFfgyCoofdF9Wd5IZcCbHyIREUJTYpdKMmA==" workbookSaltValue="OnTcS2Sz8Ri66m4Zfkc+O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T8" i="4"/>
  <c r="AD8" i="4"/>
  <c r="W8" i="4"/>
  <c r="P8" i="4"/>
  <c r="B8"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<sst xmlns="http://schemas.openxmlformats.org/spreadsheetml/2006/main" count="231" uniqueCount="118">
  <si>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</si>
  <si>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</si>
  <si>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</si>
  <si>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</si>
  <si>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</si>
  <si>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</si>
  <si>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</si>
  <si>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</si>
  <si>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</si>
  <si>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</si>
  <si>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</si>
  <si>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</si>
  <si>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</si>
  <si>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</si>
  <si>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</si>
  <si>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</si>
  <si>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</si>
  <si>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</si>
  <si>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</si>
  <si>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</si>
  <si>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</si>
  <si>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</si>
  <si>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</si>
  <si>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</si>
  <si>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</si>
  <si>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</si>
  <si>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</si>
  <si>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</si>
  <si>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</si>
  <si>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</si>
  <si>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</si>
  <si>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</si>
  <si>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</si>
  <si>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</si>
  <si>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</si>
  <si>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</si>
  <si>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</si>
  <si>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</si>
  <si>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</si>
  <si>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</si>
  <si>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</si>
  <si>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</si>
  <si>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</si>
  <si>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</si>
  <si>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</si>
  <si>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</si>
  <si>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</si>
  <si>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</si>
  <si>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</si>
  <si>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</si>
  <si>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</si>
  <si>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</si>
  <si>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</si>
  <si>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</si>
  <si>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</si>
  <si>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</si>
  <si>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</si>
  <si>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</si>
  <si>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</si>
  <si>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</si>
  <si>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</si>
  <si>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</si>
  <si>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</si>
  <si>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</si>
  <si>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</si>
  <si>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</si>
  <si>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</si>
  <si>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</si>
  <si>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</si>
  <si>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</si>
  <si>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</si>
  <si>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</si>
  <si>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</si>
  <si>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</si>
  <si>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</si>
  <si>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</si>
  <si>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</si>
  <si>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</si>
  <si>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</si>
  <si>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</si>
  <si>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</si>
  <si>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</si>
  <si>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</si>
  <si>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</si>
  <si>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</si>
  <si>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</si>
  <si>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</si>
  <si>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</si>
  <si>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</si>
  <si>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</si>
  <si>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</si>
  <si>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</si>
  <si>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</si>
  <si>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</si>
  <si>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</si>
  <si>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</si>
  <si>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</si>
  <si>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</si>
  <si>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</si>
  <si>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</si>
  <si>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</si>
  <si>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</si>
  <si>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</si>
  <si>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</si>
  <si>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</si>
  <si>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</si>
  <si>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</si>
  <si>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</si>
  <si>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</si>
  <si>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</si>
  <si>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</si>
  <si>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</si>
  <si>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</si>
  <si>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</si>
  <si>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</si>
  <si>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特定環境保全公共下水道事業は、事業規模が小さく経営効率も悪いため、収益的収支での黒字化は困難である。
　現状では、一般会計からの繰入金により収支を均衡させており、下水道使用料の設定など、公共下水道事業の経費回収率等を勘案しながらの経営となる。
　公共下水道事業に比べると供用開始からの年数が短い施設が多いが、今後は、ストックマネジメント計画に基づき、計画的に施設・設備の更新を進め、経営の安定化を図っていく必要がある。</t>
    <phoneticPr fontId="4"/>
  </si>
  <si>
    <r>
      <t>　有形固定資産減価償却率は、類似団体平均値と比較すると高い数値となった。事業はほぼ完了しており、今後、償却率は上昇していく。
　管渠老朽化率と管渠改善率は、供用開始から</t>
    </r>
    <r>
      <rPr>
        <sz val="11"/>
        <color rgb="FFFF0000"/>
        <rFont val="ＭＳ ゴシック"/>
        <family val="3"/>
        <charset val="128"/>
      </rPr>
      <t>27</t>
    </r>
    <r>
      <rPr>
        <sz val="11"/>
        <color theme="1"/>
        <rFont val="ＭＳ ゴシック"/>
        <family val="3"/>
        <charset val="128"/>
      </rPr>
      <t>年目の事業であり、法定耐用年数を経過した管渠は無いため0％である。</t>
    </r>
    <phoneticPr fontId="4"/>
  </si>
  <si>
    <r>
      <t>　経常収支比率は、一般会計からの繰入金により、収益的収支を均衡させているため、100.02％となった。
　累積欠損金は発生していない。
　</t>
    </r>
    <r>
      <rPr>
        <sz val="11"/>
        <color rgb="FFFF0000"/>
        <rFont val="ＭＳ ゴシック"/>
        <family val="3"/>
        <charset val="128"/>
      </rPr>
      <t>流動比率は、類似団体平均値と比較すると8％と低い。これは令和3年度において損益勘定留保資金を財源で使用し預金現金が大きく減少したためであるが、短期的な債務に対する支払能力としては、翌年度の使用料収入や一般会計からの繰入金等が原資として予定されており、問題ない。</t>
    </r>
    <r>
      <rPr>
        <sz val="11"/>
        <color theme="1"/>
        <rFont val="ＭＳ ゴシック"/>
        <family val="3"/>
        <charset val="128"/>
      </rPr>
      <t xml:space="preserve">
　企業債残高対事業規模比率は、使用料収入に対し約</t>
    </r>
    <r>
      <rPr>
        <sz val="11"/>
        <color rgb="FFFF0000"/>
        <rFont val="ＭＳ ゴシック"/>
        <family val="3"/>
        <charset val="128"/>
      </rPr>
      <t>14</t>
    </r>
    <r>
      <rPr>
        <sz val="11"/>
        <color theme="1"/>
        <rFont val="ＭＳ ゴシック"/>
        <family val="3"/>
        <charset val="128"/>
      </rPr>
      <t>倍の企業債残高があり、類似団体平均値と比較すると高い。
　経費回収率は、類似団体平均値と比較すると高いが、100％を下回り、使用料で回収すべき経費の全額は使用料で賄われていない。これは、事業規模が小さく経営効率も悪い事業を政策的に公共下水道事業と同料金の設定としているためである。
　汚水処理原価は、類似団体平均値と比較すると低く抑えられている。公共下水道事業と維持管理費等を一括運営していることなどが影響している。
　施設利用率は、類似団体平均値と比較すると低い。処理場整備時の処理人口の見込みに対する人口減少等が影響している。
　水洗化率は、類似団体平均値と比較すると高い。</t>
    </r>
    <rPh sb="97" eb="99">
      <t>レイワ</t>
    </rPh>
    <rPh sb="100" eb="102">
      <t>ネンド</t>
    </rPh>
    <rPh sb="106" eb="108">
      <t>ソンエキ</t>
    </rPh>
    <rPh sb="108" eb="110">
      <t>カンジョウ</t>
    </rPh>
    <rPh sb="110" eb="112">
      <t>リュウホ</t>
    </rPh>
    <rPh sb="112" eb="114">
      <t>シキン</t>
    </rPh>
    <rPh sb="115" eb="117">
      <t>ザイゲン</t>
    </rPh>
    <rPh sb="118" eb="120">
      <t>シヨウ</t>
    </rPh>
    <rPh sb="121" eb="123">
      <t>ヨキン</t>
    </rPh>
    <rPh sb="123" eb="125">
      <t>ゲンキン</t>
    </rPh>
    <rPh sb="126" eb="127">
      <t>オオ</t>
    </rPh>
    <rPh sb="129" eb="13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</si>
</sst>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15-4EC5-9FAA-AC18EB8B46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3615-4EC5-9FAA-AC18EB8B46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33.020000000000003</c:v>
                </c:pt>
                <c:pt idx="1">
                  <c:v>31.68</c:v>
                </c:pt>
                <c:pt idx="2">
                  <c:v>32.86</c:v>
                </c:pt>
                <c:pt idx="3">
                  <c:v>36.35</c:v>
                </c:pt>
                <c:pt idx="4">
                  <c:v>34.159999999999997</c:v>
                </c:pt>
              </c:numCache>
            </c:numRef>
          </c:val>
          <c:extLst>
            <c:ext xmlns:c16="http://schemas.microsoft.com/office/drawing/2014/chart" uri="{C3380CC4-5D6E-409C-BE32-E72D297353CC}">
              <c16:uniqueId val="{00000000-4243-42A0-A05F-6FFF90F01B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4243-42A0-A05F-6FFF90F01B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87.85</c:v>
                </c:pt>
                <c:pt idx="1">
                  <c:v>88.03</c:v>
                </c:pt>
                <c:pt idx="2">
                  <c:v>88.34</c:v>
                </c:pt>
                <c:pt idx="3">
                  <c:v>88.16</c:v>
                </c:pt>
                <c:pt idx="4">
                  <c:v>88.12</c:v>
                </c:pt>
              </c:numCache>
            </c:numRef>
          </c:val>
          <c:extLst>
            <c:ext xmlns:c16="http://schemas.microsoft.com/office/drawing/2014/chart" uri="{C3380CC4-5D6E-409C-BE32-E72D297353CC}">
              <c16:uniqueId val="{00000000-1528-4D21-93BE-7019B64B83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1528-4D21-93BE-7019B64B83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99.95</c:v>
                </c:pt>
                <c:pt idx="1">
                  <c:v>99.98</c:v>
                </c:pt>
                <c:pt idx="2">
                  <c:v>99.98</c:v>
                </c:pt>
                <c:pt idx="3">
                  <c:v>100</c:v>
                </c:pt>
                <c:pt idx="4">
                  <c:v>100.02</c:v>
                </c:pt>
              </c:numCache>
            </c:numRef>
          </c:val>
          <c:extLst>
            <c:ext xmlns:c16="http://schemas.microsoft.com/office/drawing/2014/chart" uri="{C3380CC4-5D6E-409C-BE32-E72D297353CC}">
              <c16:uniqueId val="{00000000-D2D0-4292-9CD2-6A82BE47E9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D2D0-4292-9CD2-6A82BE47E9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24.54</c:v>
                </c:pt>
                <c:pt idx="1">
                  <c:v>27.45</c:v>
                </c:pt>
                <c:pt idx="2">
                  <c:v>30.11</c:v>
                </c:pt>
                <c:pt idx="3">
                  <c:v>32.619999999999997</c:v>
                </c:pt>
                <c:pt idx="4">
                  <c:v>35.07</c:v>
                </c:pt>
              </c:numCache>
            </c:numRef>
          </c:val>
          <c:extLst>
            <c:ext xmlns:c16="http://schemas.microsoft.com/office/drawing/2014/chart" uri="{C3380CC4-5D6E-409C-BE32-E72D297353CC}">
              <c16:uniqueId val="{00000000-110A-454F-95F3-1316BF95814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110A-454F-95F3-1316BF95814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E2-4E1A-9E38-2141A53A602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99E2-4E1A-9E38-2141A53A602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F6-42B2-A30C-DA12D7478C9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3CF6-42B2-A30C-DA12D7478C9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34.01</c:v>
                </c:pt>
                <c:pt idx="1">
                  <c:v>37.58</c:v>
                </c:pt>
                <c:pt idx="2">
                  <c:v>38.99</c:v>
                </c:pt>
                <c:pt idx="3">
                  <c:v>36.770000000000003</c:v>
                </c:pt>
                <c:pt idx="4">
                  <c:v>8.0500000000000007</c:v>
                </c:pt>
              </c:numCache>
            </c:numRef>
          </c:val>
          <c:extLst>
            <c:ext xmlns:c16="http://schemas.microsoft.com/office/drawing/2014/chart" uri="{C3380CC4-5D6E-409C-BE32-E72D297353CC}">
              <c16:uniqueId val="{00000000-5E85-42D2-8338-1DBE492AD3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5E85-42D2-8338-1DBE492AD3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1873.98</c:v>
                </c:pt>
                <c:pt idx="1">
                  <c:v>1775.29</c:v>
                </c:pt>
                <c:pt idx="2">
                  <c:v>1674.44</c:v>
                </c:pt>
                <c:pt idx="3">
                  <c:v>1520.63</c:v>
                </c:pt>
                <c:pt idx="4">
                  <c:v>1391.35</c:v>
                </c:pt>
              </c:numCache>
            </c:numRef>
          </c:val>
          <c:extLst>
            <c:ext xmlns:c16="http://schemas.microsoft.com/office/drawing/2014/chart" uri="{C3380CC4-5D6E-409C-BE32-E72D297353CC}">
              <c16:uniqueId val="{00000000-57AB-4914-8A0F-5B42A3A8E8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57AB-4914-8A0F-5B42A3A8E8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84.68</c:v>
                </c:pt>
                <c:pt idx="1">
                  <c:v>80.89</c:v>
                </c:pt>
                <c:pt idx="2">
                  <c:v>87.43</c:v>
                </c:pt>
                <c:pt idx="3">
                  <c:v>91.69</c:v>
                </c:pt>
                <c:pt idx="4">
                  <c:v>79.739999999999995</c:v>
                </c:pt>
              </c:numCache>
            </c:numRef>
          </c:val>
          <c:extLst>
            <c:ext xmlns:c16="http://schemas.microsoft.com/office/drawing/2014/chart" uri="{C3380CC4-5D6E-409C-BE32-E72D297353CC}">
              <c16:uniqueId val="{00000000-4A2E-49C9-A9FF-41088C8E1E1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4A2E-49C9-A9FF-41088C8E1E1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203.9</c:v>
                </c:pt>
                <c:pt idx="1">
                  <c:v>213.92</c:v>
                </c:pt>
                <c:pt idx="2">
                  <c:v>196.81</c:v>
                </c:pt>
                <c:pt idx="3">
                  <c:v>188.27</c:v>
                </c:pt>
                <c:pt idx="4">
                  <c:v>217.14</c:v>
                </c:pt>
              </c:numCache>
            </c:numRef>
          </c:val>
          <c:extLst>
            <c:ext xmlns:c16="http://schemas.microsoft.com/office/drawing/2014/chart" uri="{C3380CC4-5D6E-409C-BE32-E72D297353CC}">
              <c16:uniqueId val="{00000000-CE27-42E7-BB74-7CEE889481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CE27-42E7-BB74-7CEE889481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周南市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v>
      </c>
      <c r="AE8" s="66"/>
      <c r="AF8" s="66"/>
      <c r="AG8" s="66"/>
      <c r="AH8" s="66"/>
      <c r="AI8" s="66"/>
      <c r="AJ8" s="66"/>
      <c r="AK8" s="3"/>
      <c r="AL8" s="46">
        <f>データ!S6</f>
        <v>139488</v>
      </c>
      <c r="AM8" s="46"/>
      <c r="AN8" s="46"/>
      <c r="AO8" s="46"/>
      <c r="AP8" s="46"/>
      <c r="AQ8" s="46"/>
      <c r="AR8" s="46"/>
      <c r="AS8" s="46"/>
      <c r="AT8" s="45">
        <f>データ!T6</f>
        <v>656.29</v>
      </c>
      <c r="AU8" s="45"/>
      <c r="AV8" s="45"/>
      <c r="AW8" s="45"/>
      <c r="AX8" s="45"/>
      <c r="AY8" s="45"/>
      <c r="AZ8" s="45"/>
      <c r="BA8" s="45"/>
      <c r="BB8" s="45">
        <f>データ!U6</f>
        <v>212.54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72.5</v>
      </c>
      <c r="J10" s="45"/>
      <c r="K10" s="45"/>
      <c r="L10" s="45"/>
      <c r="M10" s="45"/>
      <c r="N10" s="45"/>
      <c r="O10" s="45"/>
      <c r="P10" s="45">
        <f>データ!P6</f>
        <v>2.2400000000000002</v>
      </c>
      <c r="Q10" s="45"/>
      <c r="R10" s="45"/>
      <c r="S10" s="45"/>
      <c r="T10" s="45"/>
      <c r="U10" s="45"/>
      <c r="V10" s="45"/>
      <c r="W10" s="45">
        <f>データ!Q6</f>
        <v>83.99</v>
      </c>
      <c r="X10" s="45"/>
      <c r="Y10" s="45"/>
      <c r="Z10" s="45"/>
      <c r="AA10" s="45"/>
      <c r="AB10" s="45"/>
      <c r="AC10" s="45"/>
      <c r="AD10" s="46">
        <f>データ!R6</f>
        <v>3275</v>
      </c>
      <c r="AE10" s="46"/>
      <c r="AF10" s="46"/>
      <c r="AG10" s="46"/>
      <c r="AH10" s="46"/>
      <c r="AI10" s="46"/>
      <c r="AJ10" s="46"/>
      <c r="AK10" s="2"/>
      <c r="AL10" s="46">
        <f>データ!V6</f>
        <v>3105</v>
      </c>
      <c r="AM10" s="46"/>
      <c r="AN10" s="46"/>
      <c r="AO10" s="46"/>
      <c r="AP10" s="46"/>
      <c r="AQ10" s="46"/>
      <c r="AR10" s="46"/>
      <c r="AS10" s="46"/>
      <c r="AT10" s="45">
        <f>データ!W6</f>
        <v>1.57</v>
      </c>
      <c r="AU10" s="45"/>
      <c r="AV10" s="45"/>
      <c r="AW10" s="45"/>
      <c r="AX10" s="45"/>
      <c r="AY10" s="45"/>
      <c r="AZ10" s="45"/>
      <c r="BA10" s="45"/>
      <c r="BB10" s="45">
        <f>データ!X6</f>
        <v>1977.71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Ol1tEVDQ3WoBphnZw+BN0j2Jp0bdL1CfYBdvFY+CsAUow7g+1UvWZqGfUey13z+Ouqny19FZCel88S8Qj9rBUA==" saltValue="mZSEsGGh8zFK9Ef7vVqj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352152</v>
      </c>
      <c r="D6" s="19">
        <f t="shared" si="3"/>
        <v>46</v>
      </c>
      <c r="E6" s="19">
        <f t="shared" si="3"/>
        <v>17</v>
      </c>
      <c r="F6" s="19">
        <f t="shared" si="3"/>
        <v>4</v>
      </c>
      <c r="G6" s="19">
        <f t="shared" si="3"/>
        <v>0</v>
      </c>
      <c r="H6" s="19" t="str">
        <f t="shared" si="3"/>
        <v>山口県　周南市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72.5</v>
      </c>
      <c r="P6" s="20">
        <f t="shared" si="3"/>
        <v>2.2400000000000002</v>
      </c>
      <c r="Q6" s="20">
        <f t="shared" si="3"/>
        <v>83.99</v>
      </c>
      <c r="R6" s="20">
        <f t="shared" si="3"/>
        <v>3275</v>
      </c>
      <c r="S6" s="20">
        <f t="shared" si="3"/>
        <v>139488</v>
      </c>
      <c r="T6" s="20">
        <f t="shared" si="3"/>
        <v>656.29</v>
      </c>
      <c r="U6" s="20">
        <f t="shared" si="3"/>
        <v>212.54</v>
      </c>
      <c r="V6" s="20">
        <f t="shared" si="3"/>
        <v>3105</v>
      </c>
      <c r="W6" s="20">
        <f t="shared" si="3"/>
        <v>1.57</v>
      </c>
      <c r="X6" s="20">
        <f t="shared" si="3"/>
        <v>1977.71</v>
      </c>
      <c r="Y6" s="21">
        <f>IF(Y7="",NA(),Y7)</f>
        <v>99.95</v>
      </c>
      <c r="Z6" s="21">
        <f t="shared" ref="Z6:AH6" si="4">IF(Z7="",NA(),Z7)</f>
        <v>99.98</v>
      </c>
      <c r="AA6" s="21">
        <f t="shared" si="4"/>
        <v>99.98</v>
      </c>
      <c r="AB6" s="21">
        <f t="shared" si="4"/>
        <v>100</v>
      </c>
      <c r="AC6" s="21">
        <f t="shared" si="4"/>
        <v>100.02</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34.01</v>
      </c>
      <c r="AV6" s="21">
        <f t="shared" ref="AV6:BD6" si="6">IF(AV7="",NA(),AV7)</f>
        <v>37.58</v>
      </c>
      <c r="AW6" s="21">
        <f t="shared" si="6"/>
        <v>38.99</v>
      </c>
      <c r="AX6" s="21">
        <f t="shared" si="6"/>
        <v>36.770000000000003</v>
      </c>
      <c r="AY6" s="21">
        <f t="shared" si="6"/>
        <v>8.0500000000000007</v>
      </c>
      <c r="AZ6" s="21">
        <f t="shared" si="6"/>
        <v>47.44</v>
      </c>
      <c r="BA6" s="21">
        <f t="shared" si="6"/>
        <v>49.18</v>
      </c>
      <c r="BB6" s="21">
        <f t="shared" si="6"/>
        <v>47.72</v>
      </c>
      <c r="BC6" s="21">
        <f t="shared" si="6"/>
        <v>44.24</v>
      </c>
      <c r="BD6" s="21">
        <f t="shared" si="6"/>
        <v>43.07</v>
      </c>
      <c r="BE6" s="20" t="str">
        <f>IF(BE7="","",IF(BE7="-","【-】","【"&amp;SUBSTITUTE(TEXT(BE7,"#,##0.00"),"-","△")&amp;"】"))</f>
        <v>【44.07】</v>
      </c>
      <c r="BF6" s="21">
        <f>IF(BF7="",NA(),BF7)</f>
        <v>1873.98</v>
      </c>
      <c r="BG6" s="21">
        <f t="shared" ref="BG6:BO6" si="7">IF(BG7="",NA(),BG7)</f>
        <v>1775.29</v>
      </c>
      <c r="BH6" s="21">
        <f t="shared" si="7"/>
        <v>1674.44</v>
      </c>
      <c r="BI6" s="21">
        <f t="shared" si="7"/>
        <v>1520.63</v>
      </c>
      <c r="BJ6" s="21">
        <f t="shared" si="7"/>
        <v>1391.35</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84.68</v>
      </c>
      <c r="BR6" s="21">
        <f t="shared" ref="BR6:BZ6" si="8">IF(BR7="",NA(),BR7)</f>
        <v>80.89</v>
      </c>
      <c r="BS6" s="21">
        <f t="shared" si="8"/>
        <v>87.43</v>
      </c>
      <c r="BT6" s="21">
        <f t="shared" si="8"/>
        <v>91.69</v>
      </c>
      <c r="BU6" s="21">
        <f t="shared" si="8"/>
        <v>79.739999999999995</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203.9</v>
      </c>
      <c r="CC6" s="21">
        <f t="shared" ref="CC6:CK6" si="9">IF(CC7="",NA(),CC7)</f>
        <v>213.92</v>
      </c>
      <c r="CD6" s="21">
        <f t="shared" si="9"/>
        <v>196.81</v>
      </c>
      <c r="CE6" s="21">
        <f t="shared" si="9"/>
        <v>188.27</v>
      </c>
      <c r="CF6" s="21">
        <f t="shared" si="9"/>
        <v>217.14</v>
      </c>
      <c r="CG6" s="21">
        <f t="shared" si="9"/>
        <v>221.81</v>
      </c>
      <c r="CH6" s="21">
        <f t="shared" si="9"/>
        <v>230.02</v>
      </c>
      <c r="CI6" s="21">
        <f t="shared" si="9"/>
        <v>228.47</v>
      </c>
      <c r="CJ6" s="21">
        <f t="shared" si="9"/>
        <v>224.88</v>
      </c>
      <c r="CK6" s="21">
        <f t="shared" si="9"/>
        <v>228.64</v>
      </c>
      <c r="CL6" s="20" t="str">
        <f>IF(CL7="","",IF(CL7="-","【-】","【"&amp;SUBSTITUTE(TEXT(CL7,"#,##0.00"),"-","△")&amp;"】"))</f>
        <v>【216.39】</v>
      </c>
      <c r="CM6" s="21">
        <f>IF(CM7="",NA(),CM7)</f>
        <v>33.020000000000003</v>
      </c>
      <c r="CN6" s="21">
        <f t="shared" ref="CN6:CV6" si="10">IF(CN7="",NA(),CN7)</f>
        <v>31.68</v>
      </c>
      <c r="CO6" s="21">
        <f t="shared" si="10"/>
        <v>32.86</v>
      </c>
      <c r="CP6" s="21">
        <f t="shared" si="10"/>
        <v>36.35</v>
      </c>
      <c r="CQ6" s="21">
        <f t="shared" si="10"/>
        <v>34.159999999999997</v>
      </c>
      <c r="CR6" s="21">
        <f t="shared" si="10"/>
        <v>43.36</v>
      </c>
      <c r="CS6" s="21">
        <f t="shared" si="10"/>
        <v>42.56</v>
      </c>
      <c r="CT6" s="21">
        <f t="shared" si="10"/>
        <v>42.47</v>
      </c>
      <c r="CU6" s="21">
        <f t="shared" si="10"/>
        <v>42.4</v>
      </c>
      <c r="CV6" s="21">
        <f t="shared" si="10"/>
        <v>42.28</v>
      </c>
      <c r="CW6" s="20" t="str">
        <f>IF(CW7="","",IF(CW7="-","【-】","【"&amp;SUBSTITUTE(TEXT(CW7,"#,##0.00"),"-","△")&amp;"】"))</f>
        <v>【42.57】</v>
      </c>
      <c r="CX6" s="21">
        <f>IF(CX7="",NA(),CX7)</f>
        <v>87.85</v>
      </c>
      <c r="CY6" s="21">
        <f t="shared" ref="CY6:DG6" si="11">IF(CY7="",NA(),CY7)</f>
        <v>88.03</v>
      </c>
      <c r="CZ6" s="21">
        <f t="shared" si="11"/>
        <v>88.34</v>
      </c>
      <c r="DA6" s="21">
        <f t="shared" si="11"/>
        <v>88.16</v>
      </c>
      <c r="DB6" s="21">
        <f t="shared" si="11"/>
        <v>88.12</v>
      </c>
      <c r="DC6" s="21">
        <f t="shared" si="11"/>
        <v>83.06</v>
      </c>
      <c r="DD6" s="21">
        <f t="shared" si="11"/>
        <v>83.32</v>
      </c>
      <c r="DE6" s="21">
        <f t="shared" si="11"/>
        <v>83.75</v>
      </c>
      <c r="DF6" s="21">
        <f t="shared" si="11"/>
        <v>84.19</v>
      </c>
      <c r="DG6" s="21">
        <f t="shared" si="11"/>
        <v>84.34</v>
      </c>
      <c r="DH6" s="20" t="str">
        <f>IF(DH7="","",IF(DH7="-","【-】","【"&amp;SUBSTITUTE(TEXT(DH7,"#,##0.00"),"-","△")&amp;"】"))</f>
        <v>【85.24】</v>
      </c>
      <c r="DI6" s="21">
        <f>IF(DI7="",NA(),DI7)</f>
        <v>24.54</v>
      </c>
      <c r="DJ6" s="21">
        <f t="shared" ref="DJ6:DR6" si="12">IF(DJ7="",NA(),DJ7)</f>
        <v>27.45</v>
      </c>
      <c r="DK6" s="21">
        <f t="shared" si="12"/>
        <v>30.11</v>
      </c>
      <c r="DL6" s="21">
        <f t="shared" si="12"/>
        <v>32.619999999999997</v>
      </c>
      <c r="DM6" s="21">
        <f t="shared" si="12"/>
        <v>35.07</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352152</v>
      </c>
      <c r="D7" s="23">
        <v>46</v>
      </c>
      <c r="E7" s="23">
        <v>17</v>
      </c>
      <c r="F7" s="23">
        <v>4</v>
      </c>
      <c r="G7" s="23">
        <v>0</v>
      </c>
      <c r="H7" s="23" t="s">
        <v>96</v>
      </c>
      <c r="I7" s="23" t="s">
        <v>97</v>
      </c>
      <c r="J7" s="23" t="s">
        <v>98</v>
      </c>
      <c r="K7" s="23" t="s">
        <v>99</v>
      </c>
      <c r="L7" s="23" t="s">
        <v>100</v>
      </c>
      <c r="M7" s="23" t="s">
        <v>101</v>
      </c>
      <c r="N7" s="24" t="s">
        <v>102</v>
      </c>
      <c r="O7" s="24">
        <v>72.5</v>
      </c>
      <c r="P7" s="24">
        <v>2.2400000000000002</v>
      </c>
      <c r="Q7" s="24">
        <v>83.99</v>
      </c>
      <c r="R7" s="24">
        <v>3275</v>
      </c>
      <c r="S7" s="24">
        <v>139488</v>
      </c>
      <c r="T7" s="24">
        <v>656.29</v>
      </c>
      <c r="U7" s="24">
        <v>212.54</v>
      </c>
      <c r="V7" s="24">
        <v>3105</v>
      </c>
      <c r="W7" s="24">
        <v>1.57</v>
      </c>
      <c r="X7" s="24">
        <v>1977.71</v>
      </c>
      <c r="Y7" s="24">
        <v>99.95</v>
      </c>
      <c r="Z7" s="24">
        <v>99.98</v>
      </c>
      <c r="AA7" s="24">
        <v>99.98</v>
      </c>
      <c r="AB7" s="24">
        <v>100</v>
      </c>
      <c r="AC7" s="24">
        <v>100.02</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34.01</v>
      </c>
      <c r="AV7" s="24">
        <v>37.58</v>
      </c>
      <c r="AW7" s="24">
        <v>38.99</v>
      </c>
      <c r="AX7" s="24">
        <v>36.770000000000003</v>
      </c>
      <c r="AY7" s="24">
        <v>8.0500000000000007</v>
      </c>
      <c r="AZ7" s="24">
        <v>47.44</v>
      </c>
      <c r="BA7" s="24">
        <v>49.18</v>
      </c>
      <c r="BB7" s="24">
        <v>47.72</v>
      </c>
      <c r="BC7" s="24">
        <v>44.24</v>
      </c>
      <c r="BD7" s="24">
        <v>43.07</v>
      </c>
      <c r="BE7" s="24">
        <v>44.07</v>
      </c>
      <c r="BF7" s="24">
        <v>1873.98</v>
      </c>
      <c r="BG7" s="24">
        <v>1775.29</v>
      </c>
      <c r="BH7" s="24">
        <v>1674.44</v>
      </c>
      <c r="BI7" s="24">
        <v>1520.63</v>
      </c>
      <c r="BJ7" s="24">
        <v>1391.35</v>
      </c>
      <c r="BK7" s="24">
        <v>1243.71</v>
      </c>
      <c r="BL7" s="24">
        <v>1194.1500000000001</v>
      </c>
      <c r="BM7" s="24">
        <v>1206.79</v>
      </c>
      <c r="BN7" s="24">
        <v>1258.43</v>
      </c>
      <c r="BO7" s="24">
        <v>1163.75</v>
      </c>
      <c r="BP7" s="24">
        <v>1201.79</v>
      </c>
      <c r="BQ7" s="24">
        <v>84.68</v>
      </c>
      <c r="BR7" s="24">
        <v>80.89</v>
      </c>
      <c r="BS7" s="24">
        <v>87.43</v>
      </c>
      <c r="BT7" s="24">
        <v>91.69</v>
      </c>
      <c r="BU7" s="24">
        <v>79.739999999999995</v>
      </c>
      <c r="BV7" s="24">
        <v>74.3</v>
      </c>
      <c r="BW7" s="24">
        <v>72.260000000000005</v>
      </c>
      <c r="BX7" s="24">
        <v>71.84</v>
      </c>
      <c r="BY7" s="24">
        <v>73.36</v>
      </c>
      <c r="BZ7" s="24">
        <v>72.599999999999994</v>
      </c>
      <c r="CA7" s="24">
        <v>75.31</v>
      </c>
      <c r="CB7" s="24">
        <v>203.9</v>
      </c>
      <c r="CC7" s="24">
        <v>213.92</v>
      </c>
      <c r="CD7" s="24">
        <v>196.81</v>
      </c>
      <c r="CE7" s="24">
        <v>188.27</v>
      </c>
      <c r="CF7" s="24">
        <v>217.14</v>
      </c>
      <c r="CG7" s="24">
        <v>221.81</v>
      </c>
      <c r="CH7" s="24">
        <v>230.02</v>
      </c>
      <c r="CI7" s="24">
        <v>228.47</v>
      </c>
      <c r="CJ7" s="24">
        <v>224.88</v>
      </c>
      <c r="CK7" s="24">
        <v>228.64</v>
      </c>
      <c r="CL7" s="24">
        <v>216.39</v>
      </c>
      <c r="CM7" s="24">
        <v>33.020000000000003</v>
      </c>
      <c r="CN7" s="24">
        <v>31.68</v>
      </c>
      <c r="CO7" s="24">
        <v>32.86</v>
      </c>
      <c r="CP7" s="24">
        <v>36.35</v>
      </c>
      <c r="CQ7" s="24">
        <v>34.159999999999997</v>
      </c>
      <c r="CR7" s="24">
        <v>43.36</v>
      </c>
      <c r="CS7" s="24">
        <v>42.56</v>
      </c>
      <c r="CT7" s="24">
        <v>42.47</v>
      </c>
      <c r="CU7" s="24">
        <v>42.4</v>
      </c>
      <c r="CV7" s="24">
        <v>42.28</v>
      </c>
      <c r="CW7" s="24">
        <v>42.57</v>
      </c>
      <c r="CX7" s="24">
        <v>87.85</v>
      </c>
      <c r="CY7" s="24">
        <v>88.03</v>
      </c>
      <c r="CZ7" s="24">
        <v>88.34</v>
      </c>
      <c r="DA7" s="24">
        <v>88.16</v>
      </c>
      <c r="DB7" s="24">
        <v>88.12</v>
      </c>
      <c r="DC7" s="24">
        <v>83.06</v>
      </c>
      <c r="DD7" s="24">
        <v>83.32</v>
      </c>
      <c r="DE7" s="24">
        <v>83.75</v>
      </c>
      <c r="DF7" s="24">
        <v>84.19</v>
      </c>
      <c r="DG7" s="24">
        <v>84.34</v>
      </c>
      <c r="DH7" s="24">
        <v>85.24</v>
      </c>
      <c r="DI7" s="24">
        <v>24.54</v>
      </c>
      <c r="DJ7" s="24">
        <v>27.45</v>
      </c>
      <c r="DK7" s="24">
        <v>30.11</v>
      </c>
      <c r="DL7" s="24">
        <v>32.619999999999997</v>
      </c>
      <c r="DM7" s="24">
        <v>35.07</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PC200379</cp:lastModifiedBy>
  <cp:lastPrinted>2023-01-23T02:30:10Z</cp:lastPrinted>
  <dcterms:created xsi:type="dcterms:W3CDTF">2022-12-01T01:30:53Z</dcterms:created>
  <dcterms:modified xsi:type="dcterms:W3CDTF">2023-01-23T02:30:12Z</dcterms:modified>
  <cp:category/>
</cp:coreProperties>
</file>