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Z:\09 財政課\財政係\▽経営比較分析表\R04\01 【作成物】 R03決算経営比較分析\下水道分\"/>
    </mc:Choice>
  </mc:AlternateContent>
  <xr:revisionPtr revIDLastSave="0" documentId="13_ncr:1_{291B5FCB-DA6E-4A34-9C1A-DA3301155288}" xr6:coauthVersionLast="47" xr6:coauthVersionMax="47" xr10:uidLastSave="{00000000-0000-0000-0000-000000000000}"/>
  <workbookProtection workbookAlgorithmName="SHA-512" workbookHashValue="n9uHSEogUuuC4mUkohEF0E9YzIhDsO6M5YYXi+g5zKlV4rfMipQP6WRqfpXH5BX9pqqCMY53RYhTkaJ9igz1Eg==" workbookSaltValue="UZKng1syCTWQVwHjvgRqRw==" workbookSpinCount="100000" lockStructure="1"/>
  <bookViews>
    <workbookView xWindow="2325" yWindow="135" windowWidth="25200" windowHeight="137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<sst xmlns="http://schemas.openxmlformats.org/spreadsheetml/2006/main" count="236" uniqueCount="116">
  <si>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</si>
  <si>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</si>
  <si>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</si>
  <si>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</si>
  <si>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</si>
  <si>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</si>
  <si>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</si>
  <si>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</si>
  <si>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</si>
  <si>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</si>
  <si>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</si>
  <si>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</si>
  <si>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</si>
  <si>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</si>
  <si>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</si>
  <si>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</si>
  <si>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</si>
  <si>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</si>
  <si>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</si>
  <si>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</si>
  <si>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</si>
  <si>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</si>
  <si>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</si>
  <si>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</si>
  <si>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</si>
  <si>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</si>
  <si>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</si>
  <si>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</si>
  <si>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</si>
  <si>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</si>
  <si>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</si>
  <si>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</si>
  <si>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</si>
  <si>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</si>
  <si>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</si>
  <si>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</si>
  <si>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</si>
  <si>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</si>
  <si>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</si>
  <si>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</si>
  <si>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</si>
  <si>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</si>
  <si>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</si>
  <si>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</si>
  <si>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</si>
  <si>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</si>
  <si>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</si>
  <si>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</si>
  <si>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</si>
  <si>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</si>
  <si>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</si>
  <si>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</si>
  <si>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</si>
  <si>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</si>
  <si>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</si>
  <si>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</si>
  <si>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</si>
  <si>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</si>
  <si>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</si>
  <si>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</si>
  <si>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</si>
  <si>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</si>
  <si>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</si>
  <si>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</si>
  <si>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</si>
  <si>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</si>
  <si>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</si>
  <si>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</si>
  <si>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</si>
  <si>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</si>
  <si>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</si>
  <si>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</si>
  <si>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</si>
  <si>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</si>
  <si>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</si>
  <si>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</si>
  <si>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</si>
  <si>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</si>
  <si>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</si>
  <si>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</si>
  <si>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</si>
  <si>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</si>
  <si>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</si>
  <si>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</si>
  <si>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</si>
  <si>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</si>
  <si>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</si>
  <si>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</si>
  <si>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</si>
  <si>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</si>
  <si>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</si>
  <si>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</si>
  <si>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</si>
  <si>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</si>
  <si>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</si>
  <si>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</si>
  <si>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</si>
  <si>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</si>
  <si>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</si>
  <si>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</si>
  <si>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</si>
  <si>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</si>
  <si>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</si>
  <si>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</si>
  <si>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</si>
  <si>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</si>
  <si>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</si>
  <si>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</si>
  <si>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</si>
  <si>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</si>
  <si>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</si>
  <si>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</si>
  <si>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</si>
  <si>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事業規模が小さく経営効率も悪いため、収益的収支の黒字化は困難である。使用料で経費をほぼ賄うことができている状況だが、元々の処理区域内人口が少ない上に、人口減少が進んでおり、一般会計からの繰入金が欠かせない状況にある。
　下水道使用料の設定など、公共下水道事業の経費回収率等を勘案しながらの経営となる。
　今後、更新・修繕が見込まれる施設について、計画的な事業の実施を図り、公共下水道事業との一括経営により、一層の経費の節減に努めなければならない。</t>
    <phoneticPr fontId="4"/>
  </si>
  <si>
    <r>
      <t>　有形固定資産減価償却率は、類似団体平均値と比較すると高い。今後、更新時期となるまで徐々に高くなる見込みである。
　管渠老朽化率と管渠改善率は、供用開始から</t>
    </r>
    <r>
      <rPr>
        <sz val="11"/>
        <color rgb="FFFF0000"/>
        <rFont val="ＭＳ ゴシック"/>
        <family val="3"/>
        <charset val="128"/>
      </rPr>
      <t>25</t>
    </r>
    <r>
      <rPr>
        <sz val="11"/>
        <color theme="1"/>
        <rFont val="ＭＳ ゴシック"/>
        <family val="3"/>
        <charset val="128"/>
      </rPr>
      <t>年目の事業であり、法定耐用年数を経過した管渠は無いため、0％である。</t>
    </r>
    <phoneticPr fontId="4"/>
  </si>
  <si>
    <r>
      <t>　経常収支比率は、一般会計からの繰入金により、収益的収支を均衡させており、100％となった。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企業債残高対事業規模比率は、使用料収入に対し</t>
    </r>
    <r>
      <rPr>
        <sz val="11"/>
        <color rgb="FFFF0000"/>
        <rFont val="ＭＳ ゴシック"/>
        <family val="3"/>
        <charset val="128"/>
      </rPr>
      <t>約10倍</t>
    </r>
    <r>
      <rPr>
        <sz val="11"/>
        <color theme="1"/>
        <rFont val="ＭＳ ゴシック"/>
        <family val="3"/>
        <charset val="128"/>
      </rPr>
      <t>の企業債残高となり、</t>
    </r>
    <r>
      <rPr>
        <sz val="11"/>
        <color rgb="FFFF0000"/>
        <rFont val="ＭＳ ゴシック"/>
        <family val="3"/>
        <charset val="128"/>
      </rPr>
      <t>計画的な借り入れにより残高が減少しており、</t>
    </r>
    <r>
      <rPr>
        <sz val="11"/>
        <color theme="1"/>
        <rFont val="ＭＳ ゴシック"/>
        <family val="3"/>
        <charset val="128"/>
      </rPr>
      <t>類似団体平均値と比較して低い。
　経費回収率は</t>
    </r>
    <r>
      <rPr>
        <sz val="11"/>
        <color rgb="FFFF0000"/>
        <rFont val="ＭＳ ゴシック"/>
        <family val="3"/>
        <charset val="128"/>
      </rPr>
      <t>100％</t>
    </r>
    <r>
      <rPr>
        <sz val="11"/>
        <color theme="1"/>
        <rFont val="ＭＳ ゴシック"/>
        <family val="3"/>
        <charset val="128"/>
      </rPr>
      <t>で、類似団体平均値と比較して高く、使用料で回収すべき経費は使用料で賄えている。
　汚水処理原価は、類似団体平均値と比較すると低い。これは、本事業では独自の処理場を建設せず、公共下水道の処理場に接続していることによるものである。
　施設利用率は、公共下水道の処理場に接続しているため算出されない。
　水洗化率は、類似団体平均値と比較すると低い。</t>
    </r>
    <rPh sb="192" eb="195">
      <t>ケイカクテキ</t>
    </rPh>
    <rPh sb="196" eb="197">
      <t>カ</t>
    </rPh>
    <rPh sb="198" eb="199">
      <t>イ</t>
    </rPh>
    <rPh sb="203" eb="205">
      <t>ザンダカ</t>
    </rPh>
    <rPh sb="206" eb="208">
      <t>ゲンショウ</t>
    </rPh>
    <rPh sb="225" eb="22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</si>
</sst>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9-42E7-A89D-17EE169D5F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3CF9-42E7-A89D-17EE169D5F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19-4CE1-AB4C-42D09F24EE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7B19-4CE1-AB4C-42D09F24EE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76.03</c:v>
                </c:pt>
                <c:pt idx="1">
                  <c:v>75.900000000000006</c:v>
                </c:pt>
                <c:pt idx="2">
                  <c:v>75</c:v>
                </c:pt>
                <c:pt idx="3">
                  <c:v>72.849999999999994</c:v>
                </c:pt>
                <c:pt idx="4">
                  <c:v>72.849999999999994</c:v>
                </c:pt>
              </c:numCache>
            </c:numRef>
          </c:val>
          <c:extLst>
            <c:ext xmlns:c16="http://schemas.microsoft.com/office/drawing/2014/chart" uri="{C3380CC4-5D6E-409C-BE32-E72D297353CC}">
              <c16:uniqueId val="{00000000-E63B-4EDE-991B-EEB16BFF90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E63B-4EDE-991B-EEB16BFF90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E1-40D1-8126-1C9C89FDE2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99.09</c:v>
                </c:pt>
                <c:pt idx="1">
                  <c:v>101.36</c:v>
                </c:pt>
                <c:pt idx="2">
                  <c:v>99.33</c:v>
                </c:pt>
                <c:pt idx="3">
                  <c:v>101.18</c:v>
                </c:pt>
                <c:pt idx="4">
                  <c:v>99.89</c:v>
                </c:pt>
              </c:numCache>
            </c:numRef>
          </c:val>
          <c:smooth val="0"/>
          <c:extLst>
            <c:ext xmlns:c16="http://schemas.microsoft.com/office/drawing/2014/chart" uri="{C3380CC4-5D6E-409C-BE32-E72D297353CC}">
              <c16:uniqueId val="{00000001-C5E1-40D1-8126-1C9C89FDE2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21.33</c:v>
                </c:pt>
                <c:pt idx="1">
                  <c:v>24.02</c:v>
                </c:pt>
                <c:pt idx="2">
                  <c:v>26.59</c:v>
                </c:pt>
                <c:pt idx="3">
                  <c:v>29.06</c:v>
                </c:pt>
                <c:pt idx="4">
                  <c:v>31.41</c:v>
                </c:pt>
              </c:numCache>
            </c:numRef>
          </c:val>
          <c:extLst>
            <c:ext xmlns:c16="http://schemas.microsoft.com/office/drawing/2014/chart" uri="{C3380CC4-5D6E-409C-BE32-E72D297353CC}">
              <c16:uniqueId val="{00000000-DF3B-460C-93CC-2B375371C2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33.380000000000003</c:v>
                </c:pt>
                <c:pt idx="1">
                  <c:v>30.26</c:v>
                </c:pt>
                <c:pt idx="2">
                  <c:v>28.97</c:v>
                </c:pt>
                <c:pt idx="3">
                  <c:v>20.14</c:v>
                </c:pt>
                <c:pt idx="4">
                  <c:v>23.17</c:v>
                </c:pt>
              </c:numCache>
            </c:numRef>
          </c:val>
          <c:smooth val="0"/>
          <c:extLst>
            <c:ext xmlns:c16="http://schemas.microsoft.com/office/drawing/2014/chart" uri="{C3380CC4-5D6E-409C-BE32-E72D297353CC}">
              <c16:uniqueId val="{00000001-DF3B-460C-93CC-2B375371C2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B-4B2A-A9AC-C169DE7B07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56B-4B2A-A9AC-C169DE7B07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AD-414B-8E3B-3A27F74072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295.20999999999998</c:v>
                </c:pt>
                <c:pt idx="1">
                  <c:v>221.05</c:v>
                </c:pt>
                <c:pt idx="2">
                  <c:v>210</c:v>
                </c:pt>
                <c:pt idx="3">
                  <c:v>140.63</c:v>
                </c:pt>
                <c:pt idx="4">
                  <c:v>163.84</c:v>
                </c:pt>
              </c:numCache>
            </c:numRef>
          </c:val>
          <c:smooth val="0"/>
          <c:extLst>
            <c:ext xmlns:c16="http://schemas.microsoft.com/office/drawing/2014/chart" uri="{C3380CC4-5D6E-409C-BE32-E72D297353CC}">
              <c16:uniqueId val="{00000001-63AD-414B-8E3B-3A27F74072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5.2</c:v>
                </c:pt>
                <c:pt idx="1">
                  <c:v>6.51</c:v>
                </c:pt>
                <c:pt idx="2">
                  <c:v>4.46</c:v>
                </c:pt>
                <c:pt idx="3">
                  <c:v>6.23</c:v>
                </c:pt>
                <c:pt idx="4">
                  <c:v>3.56</c:v>
                </c:pt>
              </c:numCache>
            </c:numRef>
          </c:val>
          <c:extLst>
            <c:ext xmlns:c16="http://schemas.microsoft.com/office/drawing/2014/chart" uri="{C3380CC4-5D6E-409C-BE32-E72D297353CC}">
              <c16:uniqueId val="{00000000-8F1F-4524-9C6E-0D39F2A516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90.89</c:v>
                </c:pt>
                <c:pt idx="1">
                  <c:v>80.95</c:v>
                </c:pt>
                <c:pt idx="2">
                  <c:v>62.55</c:v>
                </c:pt>
                <c:pt idx="3">
                  <c:v>56.53</c:v>
                </c:pt>
                <c:pt idx="4">
                  <c:v>59.66</c:v>
                </c:pt>
              </c:numCache>
            </c:numRef>
          </c:val>
          <c:smooth val="0"/>
          <c:extLst>
            <c:ext xmlns:c16="http://schemas.microsoft.com/office/drawing/2014/chart" uri="{C3380CC4-5D6E-409C-BE32-E72D297353CC}">
              <c16:uniqueId val="{00000001-8F1F-4524-9C6E-0D39F2A516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1386.42</c:v>
                </c:pt>
                <c:pt idx="1">
                  <c:v>1347.92</c:v>
                </c:pt>
                <c:pt idx="2">
                  <c:v>1102.1400000000001</c:v>
                </c:pt>
                <c:pt idx="3">
                  <c:v>1204.3900000000001</c:v>
                </c:pt>
                <c:pt idx="4">
                  <c:v>976.41</c:v>
                </c:pt>
              </c:numCache>
            </c:numRef>
          </c:val>
          <c:extLst>
            <c:ext xmlns:c16="http://schemas.microsoft.com/office/drawing/2014/chart" uri="{C3380CC4-5D6E-409C-BE32-E72D297353CC}">
              <c16:uniqueId val="{00000000-D6AC-42C4-88F4-2D8974198D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D6AC-42C4-88F4-2D8974198D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99.03</c:v>
                </c:pt>
                <c:pt idx="4">
                  <c:v>100</c:v>
                </c:pt>
              </c:numCache>
            </c:numRef>
          </c:val>
          <c:extLst>
            <c:ext xmlns:c16="http://schemas.microsoft.com/office/drawing/2014/chart" uri="{C3380CC4-5D6E-409C-BE32-E72D297353CC}">
              <c16:uniqueId val="{00000000-C32D-4600-8F49-AA22863FA5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C32D-4600-8F49-AA22863FA5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176.55</c:v>
                </c:pt>
                <c:pt idx="1">
                  <c:v>177.84</c:v>
                </c:pt>
                <c:pt idx="2">
                  <c:v>180.2</c:v>
                </c:pt>
                <c:pt idx="3">
                  <c:v>174.92</c:v>
                </c:pt>
                <c:pt idx="4">
                  <c:v>174.06</c:v>
                </c:pt>
              </c:numCache>
            </c:numRef>
          </c:val>
          <c:extLst>
            <c:ext xmlns:c16="http://schemas.microsoft.com/office/drawing/2014/chart" uri="{C3380CC4-5D6E-409C-BE32-E72D297353CC}">
              <c16:uniqueId val="{00000000-8CE4-4549-AF22-2AE3A094EF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8CE4-4549-AF22-2AE3A094EF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周南市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自治体職員</v>
      </c>
      <c r="AE8" s="66"/>
      <c r="AF8" s="66"/>
      <c r="AG8" s="66"/>
      <c r="AH8" s="66"/>
      <c r="AI8" s="66"/>
      <c r="AJ8" s="66"/>
      <c r="AK8" s="3"/>
      <c r="AL8" s="46">
        <f>データ!S6</f>
        <v>139488</v>
      </c>
      <c r="AM8" s="46"/>
      <c r="AN8" s="46"/>
      <c r="AO8" s="46"/>
      <c r="AP8" s="46"/>
      <c r="AQ8" s="46"/>
      <c r="AR8" s="46"/>
      <c r="AS8" s="46"/>
      <c r="AT8" s="45">
        <f>データ!T6</f>
        <v>656.29</v>
      </c>
      <c r="AU8" s="45"/>
      <c r="AV8" s="45"/>
      <c r="AW8" s="45"/>
      <c r="AX8" s="45"/>
      <c r="AY8" s="45"/>
      <c r="AZ8" s="45"/>
      <c r="BA8" s="45"/>
      <c r="BB8" s="45">
        <f>データ!U6</f>
        <v>212.54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85.76</v>
      </c>
      <c r="J10" s="45"/>
      <c r="K10" s="45"/>
      <c r="L10" s="45"/>
      <c r="M10" s="45"/>
      <c r="N10" s="45"/>
      <c r="O10" s="45"/>
      <c r="P10" s="45">
        <f>データ!P6</f>
        <v>0.21</v>
      </c>
      <c r="Q10" s="45"/>
      <c r="R10" s="45"/>
      <c r="S10" s="45"/>
      <c r="T10" s="45"/>
      <c r="U10" s="45"/>
      <c r="V10" s="45"/>
      <c r="W10" s="45">
        <f>データ!Q6</f>
        <v>100</v>
      </c>
      <c r="X10" s="45"/>
      <c r="Y10" s="45"/>
      <c r="Z10" s="45"/>
      <c r="AA10" s="45"/>
      <c r="AB10" s="45"/>
      <c r="AC10" s="45"/>
      <c r="AD10" s="46">
        <f>データ!R6</f>
        <v>3275</v>
      </c>
      <c r="AE10" s="46"/>
      <c r="AF10" s="46"/>
      <c r="AG10" s="46"/>
      <c r="AH10" s="46"/>
      <c r="AI10" s="46"/>
      <c r="AJ10" s="46"/>
      <c r="AK10" s="2"/>
      <c r="AL10" s="46">
        <f>データ!V6</f>
        <v>291</v>
      </c>
      <c r="AM10" s="46"/>
      <c r="AN10" s="46"/>
      <c r="AO10" s="46"/>
      <c r="AP10" s="46"/>
      <c r="AQ10" s="46"/>
      <c r="AR10" s="46"/>
      <c r="AS10" s="46"/>
      <c r="AT10" s="45">
        <f>データ!W6</f>
        <v>0.13</v>
      </c>
      <c r="AU10" s="45"/>
      <c r="AV10" s="45"/>
      <c r="AW10" s="45"/>
      <c r="AX10" s="45"/>
      <c r="AY10" s="45"/>
      <c r="AZ10" s="45"/>
      <c r="BA10" s="45"/>
      <c r="BB10" s="45">
        <f>データ!X6</f>
        <v>2238.46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AhJ4aGUu7+kSNRO/UdvYgccgcllAYUiNQWiwYI2ieBtfxvnEOpI31pWlq+SDlXTQWXwqy36VZIk02zOEHCpEVA==" saltValue="BuaiTeTstYjtg4+ZTzOm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352152</v>
      </c>
      <c r="D6" s="19">
        <f t="shared" si="3"/>
        <v>46</v>
      </c>
      <c r="E6" s="19">
        <f t="shared" si="3"/>
        <v>17</v>
      </c>
      <c r="F6" s="19">
        <f t="shared" si="3"/>
        <v>6</v>
      </c>
      <c r="G6" s="19">
        <f t="shared" si="3"/>
        <v>0</v>
      </c>
      <c r="H6" s="19" t="str">
        <f t="shared" si="3"/>
        <v>山口県　周南市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85.76</v>
      </c>
      <c r="P6" s="20">
        <f t="shared" si="3"/>
        <v>0.21</v>
      </c>
      <c r="Q6" s="20">
        <f t="shared" si="3"/>
        <v>100</v>
      </c>
      <c r="R6" s="20">
        <f t="shared" si="3"/>
        <v>3275</v>
      </c>
      <c r="S6" s="20">
        <f t="shared" si="3"/>
        <v>139488</v>
      </c>
      <c r="T6" s="20">
        <f t="shared" si="3"/>
        <v>656.29</v>
      </c>
      <c r="U6" s="20">
        <f t="shared" si="3"/>
        <v>212.54</v>
      </c>
      <c r="V6" s="20">
        <f t="shared" si="3"/>
        <v>291</v>
      </c>
      <c r="W6" s="20">
        <f t="shared" si="3"/>
        <v>0.13</v>
      </c>
      <c r="X6" s="20">
        <f t="shared" si="3"/>
        <v>2238.46</v>
      </c>
      <c r="Y6" s="21">
        <f>IF(Y7="",NA(),Y7)</f>
        <v>100</v>
      </c>
      <c r="Z6" s="21">
        <f t="shared" ref="Z6:AH6" si="4">IF(Z7="",NA(),Z7)</f>
        <v>100</v>
      </c>
      <c r="AA6" s="21">
        <f t="shared" si="4"/>
        <v>100</v>
      </c>
      <c r="AB6" s="21">
        <f t="shared" si="4"/>
        <v>100</v>
      </c>
      <c r="AC6" s="21">
        <f t="shared" si="4"/>
        <v>100</v>
      </c>
      <c r="AD6" s="21">
        <f t="shared" si="4"/>
        <v>99.09</v>
      </c>
      <c r="AE6" s="21">
        <f t="shared" si="4"/>
        <v>101.36</v>
      </c>
      <c r="AF6" s="21">
        <f t="shared" si="4"/>
        <v>99.33</v>
      </c>
      <c r="AG6" s="21">
        <f t="shared" si="4"/>
        <v>101.18</v>
      </c>
      <c r="AH6" s="21">
        <f t="shared" si="4"/>
        <v>99.89</v>
      </c>
      <c r="AI6" s="20" t="str">
        <f>IF(AI7="","",IF(AI7="-","【-】","【"&amp;SUBSTITUTE(TEXT(AI7,"#,##0.00"),"-","△")&amp;"】"))</f>
        <v>【98.64】</v>
      </c>
      <c r="AJ6" s="20">
        <f>IF(AJ7="",NA(),AJ7)</f>
        <v>0</v>
      </c>
      <c r="AK6" s="20">
        <f t="shared" ref="AK6:AS6" si="5">IF(AK7="",NA(),AK7)</f>
        <v>0</v>
      </c>
      <c r="AL6" s="20">
        <f t="shared" si="5"/>
        <v>0</v>
      </c>
      <c r="AM6" s="20">
        <f t="shared" si="5"/>
        <v>0</v>
      </c>
      <c r="AN6" s="20">
        <f t="shared" si="5"/>
        <v>0</v>
      </c>
      <c r="AO6" s="21">
        <f t="shared" si="5"/>
        <v>295.20999999999998</v>
      </c>
      <c r="AP6" s="21">
        <f t="shared" si="5"/>
        <v>221.05</v>
      </c>
      <c r="AQ6" s="21">
        <f t="shared" si="5"/>
        <v>210</v>
      </c>
      <c r="AR6" s="21">
        <f t="shared" si="5"/>
        <v>140.63</v>
      </c>
      <c r="AS6" s="21">
        <f t="shared" si="5"/>
        <v>163.84</v>
      </c>
      <c r="AT6" s="20" t="str">
        <f>IF(AT7="","",IF(AT7="-","【-】","【"&amp;SUBSTITUTE(TEXT(AT7,"#,##0.00"),"-","△")&amp;"】"))</f>
        <v>【102.08】</v>
      </c>
      <c r="AU6" s="21">
        <f>IF(AU7="",NA(),AU7)</f>
        <v>5.2</v>
      </c>
      <c r="AV6" s="21">
        <f t="shared" ref="AV6:BD6" si="6">IF(AV7="",NA(),AV7)</f>
        <v>6.51</v>
      </c>
      <c r="AW6" s="21">
        <f t="shared" si="6"/>
        <v>4.46</v>
      </c>
      <c r="AX6" s="21">
        <f t="shared" si="6"/>
        <v>6.23</v>
      </c>
      <c r="AY6" s="21">
        <f t="shared" si="6"/>
        <v>3.56</v>
      </c>
      <c r="AZ6" s="21">
        <f t="shared" si="6"/>
        <v>90.89</v>
      </c>
      <c r="BA6" s="21">
        <f t="shared" si="6"/>
        <v>80.95</v>
      </c>
      <c r="BB6" s="21">
        <f t="shared" si="6"/>
        <v>62.55</v>
      </c>
      <c r="BC6" s="21">
        <f t="shared" si="6"/>
        <v>56.53</v>
      </c>
      <c r="BD6" s="21">
        <f t="shared" si="6"/>
        <v>59.66</v>
      </c>
      <c r="BE6" s="20" t="str">
        <f>IF(BE7="","",IF(BE7="-","【-】","【"&amp;SUBSTITUTE(TEXT(BE7,"#,##0.00"),"-","△")&amp;"】"))</f>
        <v>【61.46】</v>
      </c>
      <c r="BF6" s="21">
        <f>IF(BF7="",NA(),BF7)</f>
        <v>1386.42</v>
      </c>
      <c r="BG6" s="21">
        <f t="shared" ref="BG6:BO6" si="7">IF(BG7="",NA(),BG7)</f>
        <v>1347.92</v>
      </c>
      <c r="BH6" s="21">
        <f t="shared" si="7"/>
        <v>1102.1400000000001</v>
      </c>
      <c r="BI6" s="21">
        <f t="shared" si="7"/>
        <v>1204.3900000000001</v>
      </c>
      <c r="BJ6" s="21">
        <f t="shared" si="7"/>
        <v>976.41</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100</v>
      </c>
      <c r="BR6" s="21">
        <f t="shared" ref="BR6:BZ6" si="8">IF(BR7="",NA(),BR7)</f>
        <v>100</v>
      </c>
      <c r="BS6" s="21">
        <f t="shared" si="8"/>
        <v>100</v>
      </c>
      <c r="BT6" s="21">
        <f t="shared" si="8"/>
        <v>99.03</v>
      </c>
      <c r="BU6" s="21">
        <f t="shared" si="8"/>
        <v>100</v>
      </c>
      <c r="BV6" s="21">
        <f t="shared" si="8"/>
        <v>45.81</v>
      </c>
      <c r="BW6" s="21">
        <f t="shared" si="8"/>
        <v>43.43</v>
      </c>
      <c r="BX6" s="21">
        <f t="shared" si="8"/>
        <v>41.41</v>
      </c>
      <c r="BY6" s="21">
        <f t="shared" si="8"/>
        <v>39.64</v>
      </c>
      <c r="BZ6" s="21">
        <f t="shared" si="8"/>
        <v>40</v>
      </c>
      <c r="CA6" s="20" t="str">
        <f>IF(CA7="","",IF(CA7="-","【-】","【"&amp;SUBSTITUTE(TEXT(CA7,"#,##0.00"),"-","△")&amp;"】"))</f>
        <v>【44.22】</v>
      </c>
      <c r="CB6" s="21">
        <f>IF(CB7="",NA(),CB7)</f>
        <v>176.55</v>
      </c>
      <c r="CC6" s="21">
        <f t="shared" ref="CC6:CK6" si="9">IF(CC7="",NA(),CC7)</f>
        <v>177.84</v>
      </c>
      <c r="CD6" s="21">
        <f t="shared" si="9"/>
        <v>180.2</v>
      </c>
      <c r="CE6" s="21">
        <f t="shared" si="9"/>
        <v>174.92</v>
      </c>
      <c r="CF6" s="21">
        <f t="shared" si="9"/>
        <v>174.06</v>
      </c>
      <c r="CG6" s="21">
        <f t="shared" si="9"/>
        <v>383.92</v>
      </c>
      <c r="CH6" s="21">
        <f t="shared" si="9"/>
        <v>400.44</v>
      </c>
      <c r="CI6" s="21">
        <f t="shared" si="9"/>
        <v>417.56</v>
      </c>
      <c r="CJ6" s="21">
        <f t="shared" si="9"/>
        <v>449.72</v>
      </c>
      <c r="CK6" s="21">
        <f t="shared" si="9"/>
        <v>437.27</v>
      </c>
      <c r="CL6" s="20" t="str">
        <f>IF(CL7="","",IF(CL7="-","【-】","【"&amp;SUBSTITUTE(TEXT(CL7,"#,##0.00"),"-","△")&amp;"】"))</f>
        <v>【392.85】</v>
      </c>
      <c r="CM6" s="21" t="str">
        <f>IF(CM7="",NA(),CM7)</f>
        <v>-</v>
      </c>
      <c r="CN6" s="21" t="str">
        <f t="shared" ref="CN6:CV6" si="10">IF(CN7="",NA(),CN7)</f>
        <v>-</v>
      </c>
      <c r="CO6" s="21" t="str">
        <f t="shared" si="10"/>
        <v>-</v>
      </c>
      <c r="CP6" s="21" t="str">
        <f t="shared" si="10"/>
        <v>-</v>
      </c>
      <c r="CQ6" s="21" t="str">
        <f t="shared" si="10"/>
        <v>-</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76.03</v>
      </c>
      <c r="CY6" s="21">
        <f t="shared" ref="CY6:DG6" si="11">IF(CY7="",NA(),CY7)</f>
        <v>75.900000000000006</v>
      </c>
      <c r="CZ6" s="21">
        <f t="shared" si="11"/>
        <v>75</v>
      </c>
      <c r="DA6" s="21">
        <f t="shared" si="11"/>
        <v>72.849999999999994</v>
      </c>
      <c r="DB6" s="21">
        <f t="shared" si="11"/>
        <v>72.849999999999994</v>
      </c>
      <c r="DC6" s="21">
        <f t="shared" si="11"/>
        <v>79.98</v>
      </c>
      <c r="DD6" s="21">
        <f t="shared" si="11"/>
        <v>80.8</v>
      </c>
      <c r="DE6" s="21">
        <f t="shared" si="11"/>
        <v>79.2</v>
      </c>
      <c r="DF6" s="21">
        <f t="shared" si="11"/>
        <v>79.09</v>
      </c>
      <c r="DG6" s="21">
        <f t="shared" si="11"/>
        <v>78.900000000000006</v>
      </c>
      <c r="DH6" s="20" t="str">
        <f>IF(DH7="","",IF(DH7="-","【-】","【"&amp;SUBSTITUTE(TEXT(DH7,"#,##0.00"),"-","△")&amp;"】"))</f>
        <v>【80.63】</v>
      </c>
      <c r="DI6" s="21">
        <f>IF(DI7="",NA(),DI7)</f>
        <v>21.33</v>
      </c>
      <c r="DJ6" s="21">
        <f t="shared" ref="DJ6:DR6" si="12">IF(DJ7="",NA(),DJ7)</f>
        <v>24.02</v>
      </c>
      <c r="DK6" s="21">
        <f t="shared" si="12"/>
        <v>26.59</v>
      </c>
      <c r="DL6" s="21">
        <f t="shared" si="12"/>
        <v>29.06</v>
      </c>
      <c r="DM6" s="21">
        <f t="shared" si="12"/>
        <v>31.41</v>
      </c>
      <c r="DN6" s="21">
        <f t="shared" si="12"/>
        <v>33.380000000000003</v>
      </c>
      <c r="DO6" s="21">
        <f t="shared" si="12"/>
        <v>30.26</v>
      </c>
      <c r="DP6" s="21">
        <f t="shared" si="12"/>
        <v>28.97</v>
      </c>
      <c r="DQ6" s="21">
        <f t="shared" si="12"/>
        <v>20.14</v>
      </c>
      <c r="DR6" s="21">
        <f t="shared" si="12"/>
        <v>23.17</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8" s="22" customFormat="1" x14ac:dyDescent="0.15">
      <c r="A7" s="14"/>
      <c r="B7" s="23">
        <v>2021</v>
      </c>
      <c r="C7" s="23">
        <v>352152</v>
      </c>
      <c r="D7" s="23">
        <v>46</v>
      </c>
      <c r="E7" s="23">
        <v>17</v>
      </c>
      <c r="F7" s="23">
        <v>6</v>
      </c>
      <c r="G7" s="23">
        <v>0</v>
      </c>
      <c r="H7" s="23" t="s">
        <v>96</v>
      </c>
      <c r="I7" s="23" t="s">
        <v>97</v>
      </c>
      <c r="J7" s="23" t="s">
        <v>98</v>
      </c>
      <c r="K7" s="23" t="s">
        <v>99</v>
      </c>
      <c r="L7" s="23" t="s">
        <v>100</v>
      </c>
      <c r="M7" s="23" t="s">
        <v>101</v>
      </c>
      <c r="N7" s="24" t="s">
        <v>102</v>
      </c>
      <c r="O7" s="24">
        <v>85.76</v>
      </c>
      <c r="P7" s="24">
        <v>0.21</v>
      </c>
      <c r="Q7" s="24">
        <v>100</v>
      </c>
      <c r="R7" s="24">
        <v>3275</v>
      </c>
      <c r="S7" s="24">
        <v>139488</v>
      </c>
      <c r="T7" s="24">
        <v>656.29</v>
      </c>
      <c r="U7" s="24">
        <v>212.54</v>
      </c>
      <c r="V7" s="24">
        <v>291</v>
      </c>
      <c r="W7" s="24">
        <v>0.13</v>
      </c>
      <c r="X7" s="24">
        <v>2238.46</v>
      </c>
      <c r="Y7" s="24">
        <v>100</v>
      </c>
      <c r="Z7" s="24">
        <v>100</v>
      </c>
      <c r="AA7" s="24">
        <v>100</v>
      </c>
      <c r="AB7" s="24">
        <v>100</v>
      </c>
      <c r="AC7" s="24">
        <v>100</v>
      </c>
      <c r="AD7" s="24">
        <v>99.09</v>
      </c>
      <c r="AE7" s="24">
        <v>101.36</v>
      </c>
      <c r="AF7" s="24">
        <v>99.33</v>
      </c>
      <c r="AG7" s="24">
        <v>101.18</v>
      </c>
      <c r="AH7" s="24">
        <v>99.89</v>
      </c>
      <c r="AI7" s="24">
        <v>98.64</v>
      </c>
      <c r="AJ7" s="24">
        <v>0</v>
      </c>
      <c r="AK7" s="24">
        <v>0</v>
      </c>
      <c r="AL7" s="24">
        <v>0</v>
      </c>
      <c r="AM7" s="24">
        <v>0</v>
      </c>
      <c r="AN7" s="24">
        <v>0</v>
      </c>
      <c r="AO7" s="24">
        <v>295.20999999999998</v>
      </c>
      <c r="AP7" s="24">
        <v>221.05</v>
      </c>
      <c r="AQ7" s="24">
        <v>210</v>
      </c>
      <c r="AR7" s="24">
        <v>140.63</v>
      </c>
      <c r="AS7" s="24">
        <v>163.84</v>
      </c>
      <c r="AT7" s="24">
        <v>102.08</v>
      </c>
      <c r="AU7" s="24">
        <v>5.2</v>
      </c>
      <c r="AV7" s="24">
        <v>6.51</v>
      </c>
      <c r="AW7" s="24">
        <v>4.46</v>
      </c>
      <c r="AX7" s="24">
        <v>6.23</v>
      </c>
      <c r="AY7" s="24">
        <v>3.56</v>
      </c>
      <c r="AZ7" s="24">
        <v>90.89</v>
      </c>
      <c r="BA7" s="24">
        <v>80.95</v>
      </c>
      <c r="BB7" s="24">
        <v>62.55</v>
      </c>
      <c r="BC7" s="24">
        <v>56.53</v>
      </c>
      <c r="BD7" s="24">
        <v>59.66</v>
      </c>
      <c r="BE7" s="24">
        <v>61.46</v>
      </c>
      <c r="BF7" s="24">
        <v>1386.42</v>
      </c>
      <c r="BG7" s="24">
        <v>1347.92</v>
      </c>
      <c r="BH7" s="24">
        <v>1102.1400000000001</v>
      </c>
      <c r="BI7" s="24">
        <v>1204.3900000000001</v>
      </c>
      <c r="BJ7" s="24">
        <v>976.41</v>
      </c>
      <c r="BK7" s="24">
        <v>1060.8599999999999</v>
      </c>
      <c r="BL7" s="24">
        <v>1006.65</v>
      </c>
      <c r="BM7" s="24">
        <v>998.42</v>
      </c>
      <c r="BN7" s="24">
        <v>1095.52</v>
      </c>
      <c r="BO7" s="24">
        <v>1056.55</v>
      </c>
      <c r="BP7" s="24">
        <v>974.72</v>
      </c>
      <c r="BQ7" s="24">
        <v>100</v>
      </c>
      <c r="BR7" s="24">
        <v>100</v>
      </c>
      <c r="BS7" s="24">
        <v>100</v>
      </c>
      <c r="BT7" s="24">
        <v>99.03</v>
      </c>
      <c r="BU7" s="24">
        <v>100</v>
      </c>
      <c r="BV7" s="24">
        <v>45.81</v>
      </c>
      <c r="BW7" s="24">
        <v>43.43</v>
      </c>
      <c r="BX7" s="24">
        <v>41.41</v>
      </c>
      <c r="BY7" s="24">
        <v>39.64</v>
      </c>
      <c r="BZ7" s="24">
        <v>40</v>
      </c>
      <c r="CA7" s="24">
        <v>44.22</v>
      </c>
      <c r="CB7" s="24">
        <v>176.55</v>
      </c>
      <c r="CC7" s="24">
        <v>177.84</v>
      </c>
      <c r="CD7" s="24">
        <v>180.2</v>
      </c>
      <c r="CE7" s="24">
        <v>174.92</v>
      </c>
      <c r="CF7" s="24">
        <v>174.06</v>
      </c>
      <c r="CG7" s="24">
        <v>383.92</v>
      </c>
      <c r="CH7" s="24">
        <v>400.44</v>
      </c>
      <c r="CI7" s="24">
        <v>417.56</v>
      </c>
      <c r="CJ7" s="24">
        <v>449.72</v>
      </c>
      <c r="CK7" s="24">
        <v>437.27</v>
      </c>
      <c r="CL7" s="24">
        <v>392.85</v>
      </c>
      <c r="CM7" s="24" t="s">
        <v>102</v>
      </c>
      <c r="CN7" s="24" t="s">
        <v>102</v>
      </c>
      <c r="CO7" s="24" t="s">
        <v>102</v>
      </c>
      <c r="CP7" s="24" t="s">
        <v>102</v>
      </c>
      <c r="CQ7" s="24" t="s">
        <v>102</v>
      </c>
      <c r="CR7" s="24">
        <v>33.21</v>
      </c>
      <c r="CS7" s="24">
        <v>32.229999999999997</v>
      </c>
      <c r="CT7" s="24">
        <v>32.479999999999997</v>
      </c>
      <c r="CU7" s="24">
        <v>30.19</v>
      </c>
      <c r="CV7" s="24">
        <v>28.77</v>
      </c>
      <c r="CW7" s="24">
        <v>32.229999999999997</v>
      </c>
      <c r="CX7" s="24">
        <v>76.03</v>
      </c>
      <c r="CY7" s="24">
        <v>75.900000000000006</v>
      </c>
      <c r="CZ7" s="24">
        <v>75</v>
      </c>
      <c r="DA7" s="24">
        <v>72.849999999999994</v>
      </c>
      <c r="DB7" s="24">
        <v>72.849999999999994</v>
      </c>
      <c r="DC7" s="24">
        <v>79.98</v>
      </c>
      <c r="DD7" s="24">
        <v>80.8</v>
      </c>
      <c r="DE7" s="24">
        <v>79.2</v>
      </c>
      <c r="DF7" s="24">
        <v>79.09</v>
      </c>
      <c r="DG7" s="24">
        <v>78.900000000000006</v>
      </c>
      <c r="DH7" s="24">
        <v>80.63</v>
      </c>
      <c r="DI7" s="24">
        <v>21.33</v>
      </c>
      <c r="DJ7" s="24">
        <v>24.02</v>
      </c>
      <c r="DK7" s="24">
        <v>26.59</v>
      </c>
      <c r="DL7" s="24">
        <v>29.06</v>
      </c>
      <c r="DM7" s="24">
        <v>31.41</v>
      </c>
      <c r="DN7" s="24">
        <v>33.380000000000003</v>
      </c>
      <c r="DO7" s="24">
        <v>30.26</v>
      </c>
      <c r="DP7" s="24">
        <v>28.97</v>
      </c>
      <c r="DQ7" s="24">
        <v>20.14</v>
      </c>
      <c r="DR7" s="24">
        <v>23.17</v>
      </c>
      <c r="DS7" s="24">
        <v>26.28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0.09</v>
      </c>
      <c r="EK7" s="24">
        <v>0.02</v>
      </c>
      <c r="EL7" s="24">
        <v>0.01</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PC200379</cp:lastModifiedBy>
  <dcterms:created xsi:type="dcterms:W3CDTF">2022-12-01T01:38:58Z</dcterms:created>
  <dcterms:modified xsi:type="dcterms:W3CDTF">2023-01-23T02:29:36Z</dcterms:modified>
  <cp:category/>
</cp:coreProperties>
</file>