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L:\総合政策部\財政課\TS-XL5F5\01財政係\共有データ\公営企業\令和04年度\20230111　公営企業に係る経営比較分析表（令和３年度決算）の分析等について（１／２）\県提出\"/>
    </mc:Choice>
  </mc:AlternateContent>
  <xr:revisionPtr revIDLastSave="0" documentId="8_{0737121F-EA78-4598-A8E5-44E999D8CC35}" xr6:coauthVersionLast="36" xr6:coauthVersionMax="36" xr10:uidLastSave="{00000000-0000-0000-0000-000000000000}"/>
  <workbookProtection workbookAlgorithmName="SHA-512" workbookHashValue="O08XDee5cu1Hn8NHokUwpLwdv6yyAD6EjIpSBN2fVQYq3EF4sDny8xLWmETf+DHm/JlSAwL31GO/9EL94fVmCQ==" workbookSaltValue="8wGQ5zcKopekdkon2WdEvQ=="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D10" i="4"/>
  <c r="W10" i="4"/>
  <c r="B10" i="4"/>
  <c r="BB8" i="4"/>
  <c r="AL8" i="4"/>
  <c r="AD8" i="4"/>
  <c r="I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<sst xmlns="http://schemas.openxmlformats.org/spreadsheetml/2006/main" count="247" uniqueCount="119">
  <si>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</si>
  <si>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</si>
  <si>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</si>
  <si>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</si>
  <si>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</si>
  <si>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</si>
  <si>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</si>
  <si>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</si>
  <si>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</si>
  <si>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</si>
  <si>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</si>
  <si>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</si>
  <si>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</si>
  <si>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</si>
  <si>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</si>
  <si>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</si>
  <si>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</si>
  <si>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</si>
  <si>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</si>
  <si>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</si>
  <si>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</si>
  <si>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</si>
  <si>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</si>
  <si>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</si>
  <si>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</si>
  <si>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</si>
  <si>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</si>
  <si>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</si>
  <si>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</si>
  <si>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</si>
  <si>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</si>
  <si>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</si>
  <si>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</si>
  <si>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</si>
  <si>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</si>
  <si>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</si>
  <si>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</si>
  <si>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</si>
  <si>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</si>
  <si>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</si>
  <si>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</si>
  <si>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</si>
  <si>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</si>
  <si>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</si>
  <si>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</si>
  <si>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</si>
  <si>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</si>
  <si>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</si>
  <si>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</si>
  <si>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</si>
  <si>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</si>
  <si>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</si>
  <si>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</si>
  <si>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</si>
  <si>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</si>
  <si>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</si>
  <si>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</si>
  <si>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</si>
  <si>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</si>
  <si>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</si>
  <si>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</si>
  <si>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</si>
  <si>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</si>
  <si>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</si>
  <si>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</si>
  <si>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</si>
  <si>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</si>
  <si>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</si>
  <si>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</si>
  <si>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</si>
  <si>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</si>
  <si>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</si>
  <si>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</si>
  <si>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</si>
  <si>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</si>
  <si>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</si>
  <si>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</si>
  <si>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</si>
  <si>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</si>
  <si>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</si>
  <si>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</si>
  <si>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</si>
  <si>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</si>
  <si>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</si>
  <si>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</si>
  <si>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</si>
  <si>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</si>
  <si>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</si>
  <si>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</si>
  <si>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</si>
  <si>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</si>
  <si>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</si>
  <si>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</si>
  <si>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</si>
  <si>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</si>
  <si>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</si>
  <si>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</si>
  <si>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</si>
  <si>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</si>
  <si>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</si>
  <si>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</si>
  <si>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</si>
  <si>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</si>
  <si>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</si>
  <si>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</si>
  <si>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</si>
  <si>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</si>
  <si>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</si>
  <si>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</si>
  <si>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</si>
  <si>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</si>
  <si>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</si>
  <si>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</si>
  <si>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</si>
  <si>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</si>
  <si>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</si>
  <si>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本市と山陽小野田市の水道水源である小野湖の水質保全も目的とした事業であるため、収益でまかなえない費用は一般会計で賄っている。
　人口減少に伴う使用料収入の減収が見込まれるため、経営の健全性を考慮し維持管理費の縮減や収納率向上による料金収入の増になお一層努力していく。</t>
    <rPh sb="1" eb="2">
      <t>ホン</t>
    </rPh>
    <rPh sb="2" eb="3">
      <t>シ</t>
    </rPh>
    <rPh sb="4" eb="6">
      <t>サンヨウ</t>
    </rPh>
    <rPh sb="6" eb="10">
      <t>オノダシ</t>
    </rPh>
    <rPh sb="11" eb="13">
      <t>スイドウ</t>
    </rPh>
    <rPh sb="13" eb="15">
      <t>スイゲン</t>
    </rPh>
    <rPh sb="18" eb="20">
      <t>オノ</t>
    </rPh>
    <rPh sb="20" eb="21">
      <t>ミズウミ</t>
    </rPh>
    <rPh sb="22" eb="24">
      <t>スイシツ</t>
    </rPh>
    <rPh sb="24" eb="26">
      <t>ホゼン</t>
    </rPh>
    <rPh sb="27" eb="29">
      <t>モクテキ</t>
    </rPh>
    <rPh sb="32" eb="34">
      <t>ジギョウ</t>
    </rPh>
    <rPh sb="40" eb="42">
      <t>シュウエキ</t>
    </rPh>
    <rPh sb="49" eb="51">
      <t>ヒヨウ</t>
    </rPh>
    <rPh sb="52" eb="54">
      <t>イッパン</t>
    </rPh>
    <rPh sb="54" eb="56">
      <t>カイケイ</t>
    </rPh>
    <rPh sb="57" eb="58">
      <t>マカナ</t>
    </rPh>
    <rPh sb="65" eb="67">
      <t>ジンコウ</t>
    </rPh>
    <rPh sb="67" eb="69">
      <t>ゲンショウ</t>
    </rPh>
    <rPh sb="70" eb="71">
      <t>トモナ</t>
    </rPh>
    <rPh sb="72" eb="75">
      <t>シヨウリョウ</t>
    </rPh>
    <rPh sb="75" eb="77">
      <t>シュウニュウ</t>
    </rPh>
    <rPh sb="78" eb="80">
      <t>ゲンシュウ</t>
    </rPh>
    <rPh sb="81" eb="83">
      <t>ミコ</t>
    </rPh>
    <rPh sb="89" eb="91">
      <t>ケイエイ</t>
    </rPh>
    <rPh sb="92" eb="95">
      <t>ケンゼンセイ</t>
    </rPh>
    <rPh sb="96" eb="98">
      <t>コウリョ</t>
    </rPh>
    <rPh sb="99" eb="101">
      <t>イジ</t>
    </rPh>
    <rPh sb="101" eb="103">
      <t>カンリ</t>
    </rPh>
    <rPh sb="103" eb="104">
      <t>ヒ</t>
    </rPh>
    <rPh sb="105" eb="107">
      <t>シュクゲン</t>
    </rPh>
    <rPh sb="108" eb="110">
      <t>シュウノウ</t>
    </rPh>
    <rPh sb="110" eb="111">
      <t>リツ</t>
    </rPh>
    <rPh sb="111" eb="113">
      <t>コウジョウ</t>
    </rPh>
    <rPh sb="116" eb="118">
      <t>リョウキン</t>
    </rPh>
    <rPh sb="118" eb="120">
      <t>シュウニュウ</t>
    </rPh>
    <rPh sb="125" eb="127">
      <t>イッソウ</t>
    </rPh>
    <rPh sb="127" eb="129">
      <t>ドリョク</t>
    </rPh>
    <phoneticPr fontId="4"/>
  </si>
  <si>
    <t>本市の特定地域生活排水処理施設は、平成１７年度から平成２１年度にかけ設置し事業は完了している。処理施設は適正に修繕対応し維持管理を行っている。なお、令和３年度は前年度と比較すると修繕に係る費用が減少した。</t>
    <rPh sb="74" eb="75">
      <t>レイ</t>
    </rPh>
    <rPh sb="75" eb="76">
      <t>ワ</t>
    </rPh>
    <rPh sb="78" eb="79">
      <t>ド</t>
    </rPh>
    <rPh sb="80" eb="82">
      <t>ゼンネン</t>
    </rPh>
    <rPh sb="82" eb="83">
      <t>ド</t>
    </rPh>
    <rPh sb="84" eb="86">
      <t>ヒカク</t>
    </rPh>
    <rPh sb="89" eb="91">
      <t>シュウゼン</t>
    </rPh>
    <rPh sb="92" eb="93">
      <t>カカ</t>
    </rPh>
    <rPh sb="94" eb="96">
      <t>ヒヨウ</t>
    </rPh>
    <rPh sb="97" eb="99">
      <t>ゲンショウ</t>
    </rPh>
    <phoneticPr fontId="4"/>
  </si>
  <si>
    <r>
      <t>①収益的収支比率は処理区域内の人口の減少により営業収益が僅かながら減少しているが、営業外収益である一般会計からの繰入金により、総費用等を賄えている。一般会計繰入金に依存している状態を少しでも解消するよう努力したい。
④企業債残高対事業規模比率は、平成２９年度から分流式下水道に係る一般会計からの繰出金の算出基準が変更された。令和３年度の企業債残高に対し一般会計が負担する額の割合は、前年とほぼ横ばいであるが、企業債残高減少により、比率は若干下がっている。
⑤</t>
    </r>
    <r>
      <rPr>
        <sz val="11"/>
        <rFont val="ＭＳ ゴシック"/>
        <family val="3"/>
        <charset val="128"/>
      </rPr>
      <t>経費回収率は、</t>
    </r>
    <r>
      <rPr>
        <sz val="11"/>
        <color theme="1"/>
        <rFont val="ＭＳ ゴシック"/>
        <family val="3"/>
        <charset val="128"/>
      </rPr>
      <t>令和３年度は浄化槽に係る電気代は増加したが、修繕費用が前年に比べ減少しているため、ほぼ横ばいである。
⑥汚水処理原価は、処理区域内人口の減少に伴い有収水量も減少した。浄化槽に係る電気代は増加したが修繕費用が前年に比べ減少しているため、ほぼ横ばいである。
加えて疑似団体平均値を上回っているため原価の低下に努めたい。
⑦施設利用率は、処理区域内人口が計画時より減少し有収水量が減っているため、低下している。
⑧水洗化率１００％を保っている。</t>
    </r>
    <rPh sb="1" eb="4">
      <t>シュウエキテキ</t>
    </rPh>
    <rPh sb="4" eb="6">
      <t>シュウシ</t>
    </rPh>
    <rPh sb="6" eb="8">
      <t>ヒリツ</t>
    </rPh>
    <rPh sb="9" eb="11">
      <t>ショリ</t>
    </rPh>
    <rPh sb="11" eb="13">
      <t>クイキ</t>
    </rPh>
    <rPh sb="13" eb="14">
      <t>ナイ</t>
    </rPh>
    <rPh sb="15" eb="17">
      <t>ジンコウ</t>
    </rPh>
    <rPh sb="18" eb="20">
      <t>ゲンショウ</t>
    </rPh>
    <rPh sb="23" eb="25">
      <t>エイギョウ</t>
    </rPh>
    <rPh sb="25" eb="27">
      <t>シュウエキ</t>
    </rPh>
    <rPh sb="28" eb="29">
      <t>ワズ</t>
    </rPh>
    <rPh sb="33" eb="35">
      <t>ゲンショウ</t>
    </rPh>
    <rPh sb="41" eb="44">
      <t>エイギョウガイ</t>
    </rPh>
    <rPh sb="44" eb="46">
      <t>シュウエキ</t>
    </rPh>
    <rPh sb="49" eb="51">
      <t>イッパン</t>
    </rPh>
    <rPh sb="51" eb="53">
      <t>カイケイ</t>
    </rPh>
    <rPh sb="56" eb="58">
      <t>クリイレ</t>
    </rPh>
    <rPh sb="58" eb="59">
      <t>キン</t>
    </rPh>
    <rPh sb="63" eb="66">
      <t>ソウヒヨウ</t>
    </rPh>
    <rPh sb="66" eb="67">
      <t>ヒトシ</t>
    </rPh>
    <rPh sb="68" eb="69">
      <t>マカナ</t>
    </rPh>
    <rPh sb="74" eb="76">
      <t>イッパン</t>
    </rPh>
    <rPh sb="76" eb="78">
      <t>カイケイ</t>
    </rPh>
    <rPh sb="78" eb="80">
      <t>クリイレ</t>
    </rPh>
    <rPh sb="80" eb="81">
      <t>キン</t>
    </rPh>
    <rPh sb="82" eb="84">
      <t>イゾン</t>
    </rPh>
    <rPh sb="88" eb="90">
      <t>ジョウタイ</t>
    </rPh>
    <rPh sb="91" eb="92">
      <t>スコ</t>
    </rPh>
    <rPh sb="95" eb="97">
      <t>カイショウ</t>
    </rPh>
    <rPh sb="101" eb="103">
      <t>ドリョク</t>
    </rPh>
    <rPh sb="162" eb="163">
      <t>レイ</t>
    </rPh>
    <rPh sb="163" eb="164">
      <t>ワ</t>
    </rPh>
    <rPh sb="165" eb="167">
      <t>ネンド</t>
    </rPh>
    <rPh sb="187" eb="189">
      <t>ワリアイ</t>
    </rPh>
    <rPh sb="191" eb="193">
      <t>ゼンネン</t>
    </rPh>
    <rPh sb="196" eb="197">
      <t>ヨコ</t>
    </rPh>
    <rPh sb="215" eb="217">
      <t>ヒリツ</t>
    </rPh>
    <rPh sb="236" eb="238">
      <t>レイワ</t>
    </rPh>
    <rPh sb="239" eb="241">
      <t>ネンド</t>
    </rPh>
    <rPh sb="242" eb="245">
      <t>ジョウカソウ</t>
    </rPh>
    <rPh sb="246" eb="247">
      <t>カカ</t>
    </rPh>
    <rPh sb="248" eb="251">
      <t>デンキダイ</t>
    </rPh>
    <rPh sb="252" eb="254">
      <t>ゾウカ</t>
    </rPh>
    <rPh sb="258" eb="260">
      <t>シュウゼン</t>
    </rPh>
    <rPh sb="260" eb="262">
      <t>ヒヨウ</t>
    </rPh>
    <rPh sb="263" eb="265">
      <t>ゼンネン</t>
    </rPh>
    <rPh sb="266" eb="267">
      <t>クラ</t>
    </rPh>
    <rPh sb="268" eb="270">
      <t>ゲンショウ</t>
    </rPh>
    <rPh sb="279" eb="280">
      <t>ヨコ</t>
    </rPh>
    <rPh sb="288" eb="290">
      <t>オスイ</t>
    </rPh>
    <rPh sb="290" eb="292">
      <t>ショリ</t>
    </rPh>
    <rPh sb="292" eb="294">
      <t>ゲンカ</t>
    </rPh>
    <rPh sb="296" eb="298">
      <t>ショリ</t>
    </rPh>
    <rPh sb="298" eb="300">
      <t>クイキ</t>
    </rPh>
    <rPh sb="300" eb="301">
      <t>ナイ</t>
    </rPh>
    <rPh sb="301" eb="303">
      <t>ジンコウ</t>
    </rPh>
    <rPh sb="304" eb="306">
      <t>ゲンショウ</t>
    </rPh>
    <rPh sb="307" eb="308">
      <t>トモナ</t>
    </rPh>
    <rPh sb="309" eb="311">
      <t>ユウシュウ</t>
    </rPh>
    <rPh sb="311" eb="313">
      <t>スイリョウ</t>
    </rPh>
    <rPh sb="314" eb="316">
      <t>ゲンショウ</t>
    </rPh>
    <rPh sb="319" eb="322">
      <t>ジョウカソウ</t>
    </rPh>
    <rPh sb="323" eb="324">
      <t>カカ</t>
    </rPh>
    <rPh sb="325" eb="328">
      <t>デンキダイ</t>
    </rPh>
    <rPh sb="329" eb="331">
      <t>ゾウカ</t>
    </rPh>
    <rPh sb="334" eb="336">
      <t>シュウゼン</t>
    </rPh>
    <rPh sb="336" eb="338">
      <t>ヒヨウ</t>
    </rPh>
    <rPh sb="339" eb="341">
      <t>ゼンネン</t>
    </rPh>
    <rPh sb="342" eb="343">
      <t>クラ</t>
    </rPh>
    <rPh sb="344" eb="346">
      <t>ゲンショウ</t>
    </rPh>
    <rPh sb="363" eb="364">
      <t>クワ</t>
    </rPh>
    <rPh sb="366" eb="368">
      <t>ギジ</t>
    </rPh>
    <rPh sb="368" eb="370">
      <t>ダンタイ</t>
    </rPh>
    <rPh sb="370" eb="373">
      <t>ヘイキンチ</t>
    </rPh>
    <rPh sb="374" eb="375">
      <t>ウワ</t>
    </rPh>
    <rPh sb="375" eb="376">
      <t>マワ</t>
    </rPh>
    <rPh sb="382" eb="384">
      <t>ゲンカ</t>
    </rPh>
    <rPh sb="385" eb="387">
      <t>テイカ</t>
    </rPh>
    <rPh sb="388" eb="38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</si>
</sst>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22-4375-8C34-8CE9F174E7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222-4375-8C34-8CE9F174E7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29.51</c:v>
                </c:pt>
                <c:pt idx="1">
                  <c:v>27.87</c:v>
                </c:pt>
                <c:pt idx="2">
                  <c:v>27.32</c:v>
                </c:pt>
                <c:pt idx="3">
                  <c:v>26.23</c:v>
                </c:pt>
                <c:pt idx="4">
                  <c:v>25.14</c:v>
                </c:pt>
              </c:numCache>
            </c:numRef>
          </c:val>
          <c:extLst>
            <c:ext xmlns:c16="http://schemas.microsoft.com/office/drawing/2014/chart" uri="{C3380CC4-5D6E-409C-BE32-E72D297353CC}">
              <c16:uniqueId val="{00000000-86A7-4727-A59C-0BE92122F7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58.19</c:v>
                </c:pt>
                <c:pt idx="4">
                  <c:v>56.52</c:v>
                </c:pt>
              </c:numCache>
            </c:numRef>
          </c:val>
          <c:smooth val="0"/>
          <c:extLst>
            <c:ext xmlns:c16="http://schemas.microsoft.com/office/drawing/2014/chart" uri="{C3380CC4-5D6E-409C-BE32-E72D297353CC}">
              <c16:uniqueId val="{00000001-86A7-4727-A59C-0BE92122F7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1A7-4D28-9B4F-A1F77CC728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87.8</c:v>
                </c:pt>
                <c:pt idx="4">
                  <c:v>88.43</c:v>
                </c:pt>
              </c:numCache>
            </c:numRef>
          </c:val>
          <c:smooth val="0"/>
          <c:extLst>
            <c:ext xmlns:c16="http://schemas.microsoft.com/office/drawing/2014/chart" uri="{C3380CC4-5D6E-409C-BE32-E72D297353CC}">
              <c16:uniqueId val="{00000001-D1A7-4D28-9B4F-A1F77CC728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BE0-4379-8106-E47B9BDE61D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0-4379-8106-E47B9BDE61D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4E-41E2-91D7-3960A89C89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4E-41E2-91D7-3960A89C89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0A-46BC-8AF1-153D7F2AD4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0A-46BC-8AF1-153D7F2AD4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AE-4A02-B233-8B31DB13502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AE-4A02-B233-8B31DB13502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B5-4750-931F-451E6C80289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B5-4750-931F-451E6C80289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82.89</c:v>
                </c:pt>
                <c:pt idx="1">
                  <c:v>80.7</c:v>
                </c:pt>
                <c:pt idx="2">
                  <c:v>76.650000000000006</c:v>
                </c:pt>
                <c:pt idx="3">
                  <c:v>73.06</c:v>
                </c:pt>
                <c:pt idx="4">
                  <c:v>72.34</c:v>
                </c:pt>
              </c:numCache>
            </c:numRef>
          </c:val>
          <c:extLst>
            <c:ext xmlns:c16="http://schemas.microsoft.com/office/drawing/2014/chart" uri="{C3380CC4-5D6E-409C-BE32-E72D297353CC}">
              <c16:uniqueId val="{00000000-A27A-4F83-A2A2-B767FB24399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294.27</c:v>
                </c:pt>
                <c:pt idx="4">
                  <c:v>294.08999999999997</c:v>
                </c:pt>
              </c:numCache>
            </c:numRef>
          </c:val>
          <c:smooth val="0"/>
          <c:extLst>
            <c:ext xmlns:c16="http://schemas.microsoft.com/office/drawing/2014/chart" uri="{C3380CC4-5D6E-409C-BE32-E72D297353CC}">
              <c16:uniqueId val="{00000001-A27A-4F83-A2A2-B767FB24399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22.24</c:v>
                </c:pt>
                <c:pt idx="1">
                  <c:v>20.88</c:v>
                </c:pt>
                <c:pt idx="2">
                  <c:v>21.88</c:v>
                </c:pt>
                <c:pt idx="3">
                  <c:v>20.95</c:v>
                </c:pt>
                <c:pt idx="4">
                  <c:v>20.78</c:v>
                </c:pt>
              </c:numCache>
            </c:numRef>
          </c:val>
          <c:extLst>
            <c:ext xmlns:c16="http://schemas.microsoft.com/office/drawing/2014/chart" uri="{C3380CC4-5D6E-409C-BE32-E72D297353CC}">
              <c16:uniqueId val="{00000000-2453-49F8-BF0C-72F8D25667C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60.59</c:v>
                </c:pt>
                <c:pt idx="4">
                  <c:v>60</c:v>
                </c:pt>
              </c:numCache>
            </c:numRef>
          </c:val>
          <c:smooth val="0"/>
          <c:extLst>
            <c:ext xmlns:c16="http://schemas.microsoft.com/office/drawing/2014/chart" uri="{C3380CC4-5D6E-409C-BE32-E72D297353CC}">
              <c16:uniqueId val="{00000001-2453-49F8-BF0C-72F8D25667C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756.63</c:v>
                </c:pt>
                <c:pt idx="1">
                  <c:v>831.75</c:v>
                </c:pt>
                <c:pt idx="2">
                  <c:v>812.34</c:v>
                </c:pt>
                <c:pt idx="3">
                  <c:v>870.54</c:v>
                </c:pt>
                <c:pt idx="4">
                  <c:v>864.28</c:v>
                </c:pt>
              </c:numCache>
            </c:numRef>
          </c:val>
          <c:extLst>
            <c:ext xmlns:c16="http://schemas.microsoft.com/office/drawing/2014/chart" uri="{C3380CC4-5D6E-409C-BE32-E72D297353CC}">
              <c16:uniqueId val="{00000000-6956-4139-AF00-2BA6FAD552A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6956-4139-AF00-2BA6FAD552A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1" zoomScaleNormal="100" workbookViewId="0">
      <selection activeCell="BL11" sqref="BL11:BZ1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山口県　宇部市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161767</v>
      </c>
      <c r="AM8" s="42"/>
      <c r="AN8" s="42"/>
      <c r="AO8" s="42"/>
      <c r="AP8" s="42"/>
      <c r="AQ8" s="42"/>
      <c r="AR8" s="42"/>
      <c r="AS8" s="42"/>
      <c r="AT8" s="35">
        <f>データ!T6</f>
        <v>286.64999999999998</v>
      </c>
      <c r="AU8" s="35"/>
      <c r="AV8" s="35"/>
      <c r="AW8" s="35"/>
      <c r="AX8" s="35"/>
      <c r="AY8" s="35"/>
      <c r="AZ8" s="35"/>
      <c r="BA8" s="35"/>
      <c r="BB8" s="35">
        <f>データ!U6</f>
        <v>564.34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0.13</v>
      </c>
      <c r="Q10" s="35"/>
      <c r="R10" s="35"/>
      <c r="S10" s="35"/>
      <c r="T10" s="35"/>
      <c r="U10" s="35"/>
      <c r="V10" s="35"/>
      <c r="W10" s="35">
        <f>データ!Q6</f>
        <v>100</v>
      </c>
      <c r="X10" s="35"/>
      <c r="Y10" s="35"/>
      <c r="Z10" s="35"/>
      <c r="AA10" s="35"/>
      <c r="AB10" s="35"/>
      <c r="AC10" s="35"/>
      <c r="AD10" s="42">
        <f>データ!R6</f>
        <v>3135</v>
      </c>
      <c r="AE10" s="42"/>
      <c r="AF10" s="42"/>
      <c r="AG10" s="42"/>
      <c r="AH10" s="42"/>
      <c r="AI10" s="42"/>
      <c r="AJ10" s="42"/>
      <c r="AK10" s="2"/>
      <c r="AL10" s="42">
        <f>データ!V6</f>
        <v>207</v>
      </c>
      <c r="AM10" s="42"/>
      <c r="AN10" s="42"/>
      <c r="AO10" s="42"/>
      <c r="AP10" s="42"/>
      <c r="AQ10" s="42"/>
      <c r="AR10" s="42"/>
      <c r="AS10" s="42"/>
      <c r="AT10" s="35">
        <f>データ!W6</f>
        <v>0.14000000000000001</v>
      </c>
      <c r="AU10" s="35"/>
      <c r="AV10" s="35"/>
      <c r="AW10" s="35"/>
      <c r="AX10" s="35"/>
      <c r="AY10" s="35"/>
      <c r="AZ10" s="35"/>
      <c r="BA10" s="35"/>
      <c r="BB10" s="35">
        <f>データ!X6</f>
        <v>1478.57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p4Ty1OzjGXB+0GhviUP+kDZkmroawhbxRaOwE/ovSK0+VsSACWCIyFstyQGorTvshFyZxn3dQhC+Om1iY7Fd6w==" saltValue="o5uwR7ywolMbKdPVMXGau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352021</v>
      </c>
      <c r="D6" s="19">
        <f t="shared" si="3"/>
        <v>47</v>
      </c>
      <c r="E6" s="19">
        <f t="shared" si="3"/>
        <v>18</v>
      </c>
      <c r="F6" s="19">
        <f t="shared" si="3"/>
        <v>0</v>
      </c>
      <c r="G6" s="19">
        <f t="shared" si="3"/>
        <v>0</v>
      </c>
      <c r="H6" s="19" t="str">
        <f t="shared" si="3"/>
        <v>山口県　宇部市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0.13</v>
      </c>
      <c r="Q6" s="20">
        <f t="shared" si="3"/>
        <v>100</v>
      </c>
      <c r="R6" s="20">
        <f t="shared" si="3"/>
        <v>3135</v>
      </c>
      <c r="S6" s="20">
        <f t="shared" si="3"/>
        <v>161767</v>
      </c>
      <c r="T6" s="20">
        <f t="shared" si="3"/>
        <v>286.64999999999998</v>
      </c>
      <c r="U6" s="20">
        <f t="shared" si="3"/>
        <v>564.34</v>
      </c>
      <c r="V6" s="20">
        <f t="shared" si="3"/>
        <v>207</v>
      </c>
      <c r="W6" s="20">
        <f t="shared" si="3"/>
        <v>0.14000000000000001</v>
      </c>
      <c r="X6" s="20">
        <f t="shared" si="3"/>
        <v>1478.57</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82.89</v>
      </c>
      <c r="BG6" s="21">
        <f t="shared" ref="BG6:BO6" si="7">IF(BG7="",NA(),BG7)</f>
        <v>80.7</v>
      </c>
      <c r="BH6" s="21">
        <f t="shared" si="7"/>
        <v>76.650000000000006</v>
      </c>
      <c r="BI6" s="21">
        <f t="shared" si="7"/>
        <v>73.06</v>
      </c>
      <c r="BJ6" s="21">
        <f t="shared" si="7"/>
        <v>72.34</v>
      </c>
      <c r="BK6" s="21">
        <f t="shared" si="7"/>
        <v>407.42</v>
      </c>
      <c r="BL6" s="21">
        <f t="shared" si="7"/>
        <v>386.46</v>
      </c>
      <c r="BM6" s="21">
        <f t="shared" si="7"/>
        <v>421.25</v>
      </c>
      <c r="BN6" s="21">
        <f t="shared" si="7"/>
        <v>294.27</v>
      </c>
      <c r="BO6" s="21">
        <f t="shared" si="7"/>
        <v>294.08999999999997</v>
      </c>
      <c r="BP6" s="20" t="str">
        <f>IF(BP7="","",IF(BP7="-","【-】","【"&amp;SUBSTITUTE(TEXT(BP7,"#,##0.00"),"-","△")&amp;"】"))</f>
        <v>【310.14】</v>
      </c>
      <c r="BQ6" s="21">
        <f>IF(BQ7="",NA(),BQ7)</f>
        <v>22.24</v>
      </c>
      <c r="BR6" s="21">
        <f t="shared" ref="BR6:BZ6" si="8">IF(BR7="",NA(),BR7)</f>
        <v>20.88</v>
      </c>
      <c r="BS6" s="21">
        <f t="shared" si="8"/>
        <v>21.88</v>
      </c>
      <c r="BT6" s="21">
        <f t="shared" si="8"/>
        <v>20.95</v>
      </c>
      <c r="BU6" s="21">
        <f t="shared" si="8"/>
        <v>20.78</v>
      </c>
      <c r="BV6" s="21">
        <f t="shared" si="8"/>
        <v>57.08</v>
      </c>
      <c r="BW6" s="21">
        <f t="shared" si="8"/>
        <v>55.85</v>
      </c>
      <c r="BX6" s="21">
        <f t="shared" si="8"/>
        <v>53.23</v>
      </c>
      <c r="BY6" s="21">
        <f t="shared" si="8"/>
        <v>60.59</v>
      </c>
      <c r="BZ6" s="21">
        <f t="shared" si="8"/>
        <v>60</v>
      </c>
      <c r="CA6" s="20" t="str">
        <f>IF(CA7="","",IF(CA7="-","【-】","【"&amp;SUBSTITUTE(TEXT(CA7,"#,##0.00"),"-","△")&amp;"】"))</f>
        <v>【57.71】</v>
      </c>
      <c r="CB6" s="21">
        <f>IF(CB7="",NA(),CB7)</f>
        <v>756.63</v>
      </c>
      <c r="CC6" s="21">
        <f t="shared" ref="CC6:CK6" si="9">IF(CC7="",NA(),CC7)</f>
        <v>831.75</v>
      </c>
      <c r="CD6" s="21">
        <f t="shared" si="9"/>
        <v>812.34</v>
      </c>
      <c r="CE6" s="21">
        <f t="shared" si="9"/>
        <v>870.54</v>
      </c>
      <c r="CF6" s="21">
        <f t="shared" si="9"/>
        <v>864.28</v>
      </c>
      <c r="CG6" s="21">
        <f t="shared" si="9"/>
        <v>286.86</v>
      </c>
      <c r="CH6" s="21">
        <f t="shared" si="9"/>
        <v>287.91000000000003</v>
      </c>
      <c r="CI6" s="21">
        <f t="shared" si="9"/>
        <v>283.3</v>
      </c>
      <c r="CJ6" s="21">
        <f t="shared" si="9"/>
        <v>280.23</v>
      </c>
      <c r="CK6" s="21">
        <f t="shared" si="9"/>
        <v>282.70999999999998</v>
      </c>
      <c r="CL6" s="20" t="str">
        <f>IF(CL7="","",IF(CL7="-","【-】","【"&amp;SUBSTITUTE(TEXT(CL7,"#,##0.00"),"-","△")&amp;"】"))</f>
        <v>【286.17】</v>
      </c>
      <c r="CM6" s="21">
        <f>IF(CM7="",NA(),CM7)</f>
        <v>29.51</v>
      </c>
      <c r="CN6" s="21">
        <f t="shared" ref="CN6:CV6" si="10">IF(CN7="",NA(),CN7)</f>
        <v>27.87</v>
      </c>
      <c r="CO6" s="21">
        <f t="shared" si="10"/>
        <v>27.32</v>
      </c>
      <c r="CP6" s="21">
        <f t="shared" si="10"/>
        <v>26.23</v>
      </c>
      <c r="CQ6" s="21">
        <f t="shared" si="10"/>
        <v>25.14</v>
      </c>
      <c r="CR6" s="21">
        <f t="shared" si="10"/>
        <v>57.22</v>
      </c>
      <c r="CS6" s="21">
        <f t="shared" si="10"/>
        <v>54.93</v>
      </c>
      <c r="CT6" s="21">
        <f t="shared" si="10"/>
        <v>55.96</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352021</v>
      </c>
      <c r="D7" s="23">
        <v>47</v>
      </c>
      <c r="E7" s="23">
        <v>18</v>
      </c>
      <c r="F7" s="23">
        <v>0</v>
      </c>
      <c r="G7" s="23">
        <v>0</v>
      </c>
      <c r="H7" s="23" t="s">
        <v>97</v>
      </c>
      <c r="I7" s="23" t="s">
        <v>98</v>
      </c>
      <c r="J7" s="23" t="s">
        <v>99</v>
      </c>
      <c r="K7" s="23" t="s">
        <v>100</v>
      </c>
      <c r="L7" s="23" t="s">
        <v>101</v>
      </c>
      <c r="M7" s="23" t="s">
        <v>102</v>
      </c>
      <c r="N7" s="24" t="s">
        <v>103</v>
      </c>
      <c r="O7" s="24" t="s">
        <v>104</v>
      </c>
      <c r="P7" s="24">
        <v>0.13</v>
      </c>
      <c r="Q7" s="24">
        <v>100</v>
      </c>
      <c r="R7" s="24">
        <v>3135</v>
      </c>
      <c r="S7" s="24">
        <v>161767</v>
      </c>
      <c r="T7" s="24">
        <v>286.64999999999998</v>
      </c>
      <c r="U7" s="24">
        <v>564.34</v>
      </c>
      <c r="V7" s="24">
        <v>207</v>
      </c>
      <c r="W7" s="24">
        <v>0.14000000000000001</v>
      </c>
      <c r="X7" s="24">
        <v>1478.57</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82.89</v>
      </c>
      <c r="BG7" s="24">
        <v>80.7</v>
      </c>
      <c r="BH7" s="24">
        <v>76.650000000000006</v>
      </c>
      <c r="BI7" s="24">
        <v>73.06</v>
      </c>
      <c r="BJ7" s="24">
        <v>72.34</v>
      </c>
      <c r="BK7" s="24">
        <v>407.42</v>
      </c>
      <c r="BL7" s="24">
        <v>386.46</v>
      </c>
      <c r="BM7" s="24">
        <v>421.25</v>
      </c>
      <c r="BN7" s="24">
        <v>294.27</v>
      </c>
      <c r="BO7" s="24">
        <v>294.08999999999997</v>
      </c>
      <c r="BP7" s="24">
        <v>310.14</v>
      </c>
      <c r="BQ7" s="24">
        <v>22.24</v>
      </c>
      <c r="BR7" s="24">
        <v>20.88</v>
      </c>
      <c r="BS7" s="24">
        <v>21.88</v>
      </c>
      <c r="BT7" s="24">
        <v>20.95</v>
      </c>
      <c r="BU7" s="24">
        <v>20.78</v>
      </c>
      <c r="BV7" s="24">
        <v>57.08</v>
      </c>
      <c r="BW7" s="24">
        <v>55.85</v>
      </c>
      <c r="BX7" s="24">
        <v>53.23</v>
      </c>
      <c r="BY7" s="24">
        <v>60.59</v>
      </c>
      <c r="BZ7" s="24">
        <v>60</v>
      </c>
      <c r="CA7" s="24">
        <v>57.71</v>
      </c>
      <c r="CB7" s="24">
        <v>756.63</v>
      </c>
      <c r="CC7" s="24">
        <v>831.75</v>
      </c>
      <c r="CD7" s="24">
        <v>812.34</v>
      </c>
      <c r="CE7" s="24">
        <v>870.54</v>
      </c>
      <c r="CF7" s="24">
        <v>864.28</v>
      </c>
      <c r="CG7" s="24">
        <v>286.86</v>
      </c>
      <c r="CH7" s="24">
        <v>287.91000000000003</v>
      </c>
      <c r="CI7" s="24">
        <v>283.3</v>
      </c>
      <c r="CJ7" s="24">
        <v>280.23</v>
      </c>
      <c r="CK7" s="24">
        <v>282.70999999999998</v>
      </c>
      <c r="CL7" s="24">
        <v>286.17</v>
      </c>
      <c r="CM7" s="24">
        <v>29.51</v>
      </c>
      <c r="CN7" s="24">
        <v>27.87</v>
      </c>
      <c r="CO7" s="24">
        <v>27.32</v>
      </c>
      <c r="CP7" s="24">
        <v>26.23</v>
      </c>
      <c r="CQ7" s="24">
        <v>25.14</v>
      </c>
      <c r="CR7" s="24">
        <v>57.22</v>
      </c>
      <c r="CS7" s="24">
        <v>54.93</v>
      </c>
      <c r="CT7" s="24">
        <v>55.96</v>
      </c>
      <c r="CU7" s="24">
        <v>58.19</v>
      </c>
      <c r="CV7" s="24">
        <v>56.52</v>
      </c>
      <c r="CW7" s="24">
        <v>56.8</v>
      </c>
      <c r="CX7" s="24">
        <v>100</v>
      </c>
      <c r="CY7" s="24">
        <v>100</v>
      </c>
      <c r="CZ7" s="24">
        <v>100</v>
      </c>
      <c r="DA7" s="24">
        <v>100</v>
      </c>
      <c r="DB7" s="24">
        <v>100</v>
      </c>
      <c r="DC7" s="24">
        <v>67.290000000000006</v>
      </c>
      <c r="DD7" s="24">
        <v>65.569999999999993</v>
      </c>
      <c r="DE7" s="24">
        <v>60.12</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cp:lastModifiedBy>
  <dcterms:created xsi:type="dcterms:W3CDTF">2022-12-01T02:08:14Z</dcterms:created>
  <dcterms:modified xsi:type="dcterms:W3CDTF">2023-01-30T10:06:36Z</dcterms:modified>
  <cp:category/>
</cp:coreProperties>
</file>