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72.16.1.217\和木町\02都市建設課\04施設係\下水\01 下水庶務\03 和木町役場他課\総務課\20230118　経営比較分析表\"/>
    </mc:Choice>
  </mc:AlternateContent>
  <xr:revisionPtr revIDLastSave="0" documentId="13_ncr:1_{88BAAE74-6EAA-4D57-A807-0442B1E615B1}" xr6:coauthVersionLast="36" xr6:coauthVersionMax="36" xr10:uidLastSave="{00000000-0000-0000-0000-000000000000}"/>
  <workbookProtection workbookAlgorithmName="SHA-512" workbookHashValue="ugyGKjT82POuydHRJVEPHjBHTZT/9vRLPCvoEU9fWjiBFNhWMjmuJ9u8ntfHJP5fi37iNge8sGTc6XQnmeRd6A==" workbookSaltValue="SndPMwoq8tGhSY8857w55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<sst xmlns="http://schemas.openxmlformats.org/spreadsheetml/2006/main" count="241" uniqueCount="119">
  <si>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</si>
  <si>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</si>
  <si>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</si>
  <si>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</si>
  <si>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</si>
  <si>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</si>
  <si>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</si>
  <si>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</si>
  <si>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</si>
  <si>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</si>
  <si>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</si>
  <si>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</si>
  <si>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</si>
  <si>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</si>
  <si>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</si>
  <si>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</si>
  <si>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</si>
  <si>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</si>
  <si>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</si>
  <si>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</si>
  <si>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</si>
  <si>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</si>
  <si>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</si>
  <si>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</si>
  <si>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</si>
  <si>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</si>
  <si>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</si>
  <si>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</si>
  <si>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</si>
  <si>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</si>
  <si>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</si>
  <si>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</si>
  <si>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</si>
  <si>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</si>
  <si>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</si>
  <si>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</si>
  <si>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</si>
  <si>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</si>
  <si>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</si>
  <si>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</si>
  <si>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</si>
  <si>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</si>
  <si>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</si>
  <si>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</si>
  <si>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</si>
  <si>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</si>
  <si>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</si>
  <si>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</si>
  <si>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</si>
  <si>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</si>
  <si>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</si>
  <si>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</si>
  <si>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</si>
  <si>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</si>
  <si>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</si>
  <si>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</si>
  <si>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</si>
  <si>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</si>
  <si>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</si>
  <si>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</si>
  <si>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</si>
  <si>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</si>
  <si>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</si>
  <si>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</si>
  <si>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</si>
  <si>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</si>
  <si>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</si>
  <si>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</si>
  <si>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</si>
  <si>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</si>
  <si>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</si>
  <si>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</si>
  <si>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</si>
  <si>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</si>
  <si>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</si>
  <si>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</si>
  <si>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</si>
  <si>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</si>
  <si>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</si>
  <si>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</si>
  <si>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</si>
  <si>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</si>
  <si>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</si>
  <si>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</si>
  <si>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</si>
  <si>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</si>
  <si>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</si>
  <si>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</si>
  <si>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</si>
  <si>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</si>
  <si>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</si>
  <si>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</si>
  <si>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</si>
  <si>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</si>
  <si>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</si>
  <si>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</si>
  <si>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</si>
  <si>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</si>
  <si>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</si>
  <si>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</si>
  <si>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</si>
  <si>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</si>
  <si>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</si>
  <si>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</si>
  <si>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</si>
  <si>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</si>
  <si>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</si>
  <si>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</si>
  <si>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</si>
  <si>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</si>
  <si>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</si>
  <si>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</si>
  <si>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</si>
  <si>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</si>
  <si>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</si>
  <si>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</si>
  <si>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路・施設共に老朽化しており、社会資本整備総合交付金事業等を利用し改築事業を検討していく。今後は、ストックマネジメント計画に基づき、優先度が高い箇所から事業実施していく。ポンプ場施設についても管渠と同様にストックマネジメント計画に基づき、設備・機器等の更新工事を検討し実施していく。</t>
    <rPh sb="28" eb="29">
      <t>トウ</t>
    </rPh>
    <rPh sb="38" eb="40">
      <t>ケントウ</t>
    </rPh>
    <rPh sb="66" eb="68">
      <t>ユウセン</t>
    </rPh>
    <rPh sb="131" eb="133">
      <t>ケントウ</t>
    </rPh>
    <phoneticPr fontId="4"/>
  </si>
  <si>
    <t xml:space="preserve">今後は施設の老朽化により更新工事の増加が予想される。令和５年度より料金改定を実施し健全化に努める。
また、令和６年度からの企業会計移行に向け作業をおこなっているので、財政状況を確認しながら、高率の補助を適用することや起債の適用を行い、安定的な事業運営を行っていく。
</t>
    <rPh sb="0" eb="2">
      <t>コンゴ</t>
    </rPh>
    <rPh sb="3" eb="5">
      <t>シセツ</t>
    </rPh>
    <rPh sb="6" eb="9">
      <t>ロウキュウカ</t>
    </rPh>
    <rPh sb="12" eb="14">
      <t>コウシン</t>
    </rPh>
    <rPh sb="14" eb="16">
      <t>コウジ</t>
    </rPh>
    <rPh sb="17" eb="19">
      <t>ゾウカ</t>
    </rPh>
    <rPh sb="20" eb="22">
      <t>ヨソウ</t>
    </rPh>
    <rPh sb="41" eb="44">
      <t>ケンゼンカ</t>
    </rPh>
    <rPh sb="45" eb="46">
      <t>ツト</t>
    </rPh>
    <rPh sb="53" eb="55">
      <t>レイワ</t>
    </rPh>
    <rPh sb="56" eb="58">
      <t>ネンド</t>
    </rPh>
    <rPh sb="65" eb="67">
      <t>イコウ</t>
    </rPh>
    <rPh sb="68" eb="69">
      <t>ム</t>
    </rPh>
    <rPh sb="70" eb="72">
      <t>サギョウ</t>
    </rPh>
    <rPh sb="95" eb="97">
      <t>コウリツ</t>
    </rPh>
    <rPh sb="98" eb="100">
      <t>ホジョ</t>
    </rPh>
    <rPh sb="101" eb="103">
      <t>テキヨウ</t>
    </rPh>
    <rPh sb="108" eb="110">
      <t>キサイ</t>
    </rPh>
    <rPh sb="111" eb="113">
      <t>テキヨウ</t>
    </rPh>
    <rPh sb="114" eb="115">
      <t>オコナ</t>
    </rPh>
    <rPh sb="117" eb="120">
      <t>アンテイテキ</t>
    </rPh>
    <rPh sb="121" eb="123">
      <t>ジギョウ</t>
    </rPh>
    <rPh sb="123" eb="125">
      <t>ウンエイ</t>
    </rPh>
    <rPh sb="126" eb="127">
      <t>オコナ</t>
    </rPh>
    <phoneticPr fontId="4"/>
  </si>
  <si>
    <t>①収益的収支比率
一般会計から雨水処理負担金の繰入金を入れている。地方債償還金の大幅な増加とならないよう、平準化に努める。
④企業債残高対給水収益比率
大型事業の実施により起債の償還額が増加する見込みである。今後も、施設改良のため企業債の発行が考えられるので、平準化するように計画的に進めていく。
⑤経費回収比率
使用料で賄えている数字となっているが、令和６年度からは公営企業会計の適用により、システム利用料等費用の増加となる。そのため、令和５年度より料金改定を行い経営の健全化に努める。
⑥汚水処理原価
改修工事の財源には補助金や起債を活用し、単独費の支出については抑制していく。
⑦施設利用率
汚水処理は大竹市に委託しているため、利用率が０%になっている。
⑧水洗化率
排水区域内においては、すでに水洗化率は１００%となっている。　　　　　　　　　　　　　　　　　　　</t>
    <rPh sb="1" eb="4">
      <t>シュウエキテキ</t>
    </rPh>
    <rPh sb="4" eb="6">
      <t>シュウシ</t>
    </rPh>
    <rPh sb="6" eb="8">
      <t>ヒリツ</t>
    </rPh>
    <rPh sb="9" eb="11">
      <t>イッパン</t>
    </rPh>
    <rPh sb="11" eb="13">
      <t>カイケイ</t>
    </rPh>
    <rPh sb="15" eb="17">
      <t>ウスイ</t>
    </rPh>
    <rPh sb="17" eb="19">
      <t>ショリ</t>
    </rPh>
    <rPh sb="19" eb="22">
      <t>フタンキン</t>
    </rPh>
    <rPh sb="23" eb="25">
      <t>クリイレ</t>
    </rPh>
    <rPh sb="25" eb="26">
      <t>キン</t>
    </rPh>
    <rPh sb="27" eb="28">
      <t>イ</t>
    </rPh>
    <rPh sb="33" eb="39">
      <t>チホウサイショウカンキン</t>
    </rPh>
    <rPh sb="40" eb="42">
      <t>オオハバ</t>
    </rPh>
    <rPh sb="43" eb="45">
      <t>ゾウカ</t>
    </rPh>
    <rPh sb="53" eb="56">
      <t>ヘイジュンカ</t>
    </rPh>
    <rPh sb="57" eb="58">
      <t>ツト</t>
    </rPh>
    <rPh sb="63" eb="65">
      <t>キギョウ</t>
    </rPh>
    <rPh sb="65" eb="66">
      <t>サイ</t>
    </rPh>
    <rPh sb="66" eb="68">
      <t>ザンダカ</t>
    </rPh>
    <rPh sb="68" eb="69">
      <t>タイ</t>
    </rPh>
    <rPh sb="69" eb="71">
      <t>キュウスイ</t>
    </rPh>
    <rPh sb="71" eb="73">
      <t>シュウエキ</t>
    </rPh>
    <rPh sb="73" eb="75">
      <t>ヒリツ</t>
    </rPh>
    <rPh sb="78" eb="80">
      <t>ジギョウ</t>
    </rPh>
    <rPh sb="81" eb="83">
      <t>ジッシ</t>
    </rPh>
    <rPh sb="91" eb="92">
      <t>ガク</t>
    </rPh>
    <rPh sb="93" eb="95">
      <t>ゾウカ</t>
    </rPh>
    <rPh sb="97" eb="99">
      <t>ミコ</t>
    </rPh>
    <rPh sb="122" eb="123">
      <t>カンガ</t>
    </rPh>
    <rPh sb="150" eb="152">
      <t>ケイヒ</t>
    </rPh>
    <rPh sb="152" eb="154">
      <t>カイシュウ</t>
    </rPh>
    <rPh sb="154" eb="156">
      <t>ヒリツ</t>
    </rPh>
    <rPh sb="157" eb="160">
      <t>シヨウリョウ</t>
    </rPh>
    <rPh sb="161" eb="162">
      <t>マカナ</t>
    </rPh>
    <rPh sb="166" eb="168">
      <t>スウジ</t>
    </rPh>
    <rPh sb="176" eb="178">
      <t>レイワ</t>
    </rPh>
    <rPh sb="179" eb="181">
      <t>ネンド</t>
    </rPh>
    <rPh sb="184" eb="186">
      <t>コウエイ</t>
    </rPh>
    <rPh sb="186" eb="188">
      <t>キギョウ</t>
    </rPh>
    <rPh sb="188" eb="190">
      <t>カイケイ</t>
    </rPh>
    <rPh sb="191" eb="193">
      <t>テキヨウ</t>
    </rPh>
    <rPh sb="201" eb="203">
      <t>リヨウ</t>
    </rPh>
    <rPh sb="203" eb="204">
      <t>リョウ</t>
    </rPh>
    <rPh sb="204" eb="205">
      <t>トウ</t>
    </rPh>
    <rPh sb="205" eb="207">
      <t>ヒヨウ</t>
    </rPh>
    <rPh sb="208" eb="210">
      <t>ゾウカ</t>
    </rPh>
    <rPh sb="219" eb="221">
      <t>レイワ</t>
    </rPh>
    <rPh sb="222" eb="224">
      <t>ネンド</t>
    </rPh>
    <rPh sb="226" eb="228">
      <t>リョウキン</t>
    </rPh>
    <rPh sb="228" eb="230">
      <t>カイテイ</t>
    </rPh>
    <rPh sb="231" eb="232">
      <t>オコナ</t>
    </rPh>
    <rPh sb="233" eb="235">
      <t>ケイエイ</t>
    </rPh>
    <rPh sb="236" eb="239">
      <t>ケンゼンカ</t>
    </rPh>
    <rPh sb="240" eb="241">
      <t>ツト</t>
    </rPh>
    <rPh sb="246" eb="248">
      <t>オスイ</t>
    </rPh>
    <rPh sb="248" eb="250">
      <t>ショリ</t>
    </rPh>
    <rPh sb="250" eb="252">
      <t>ゲンカ</t>
    </rPh>
    <rPh sb="253" eb="255">
      <t>カイシュウ</t>
    </rPh>
    <rPh sb="255" eb="257">
      <t>コウジ</t>
    </rPh>
    <rPh sb="258" eb="260">
      <t>ザイゲン</t>
    </rPh>
    <rPh sb="273" eb="275">
      <t>タンドク</t>
    </rPh>
    <rPh sb="275" eb="276">
      <t>ヒ</t>
    </rPh>
    <rPh sb="277" eb="279">
      <t>シシュツ</t>
    </rPh>
    <rPh sb="284" eb="286">
      <t>ヨクセイ</t>
    </rPh>
    <rPh sb="294" eb="297">
      <t>リヨウリツ</t>
    </rPh>
    <rPh sb="303" eb="306">
      <t>オオタケシ</t>
    </rPh>
    <rPh sb="307" eb="309">
      <t>イタク</t>
    </rPh>
    <rPh sb="316" eb="319">
      <t>リヨウリツ</t>
    </rPh>
    <rPh sb="331" eb="334">
      <t>スイセンカ</t>
    </rPh>
    <rPh sb="334" eb="335">
      <t>リツ</t>
    </rPh>
    <rPh sb="336" eb="338">
      <t>ハイスイ</t>
    </rPh>
    <rPh sb="338" eb="341">
      <t>クイキナイ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</si>
</sst>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2</c:v>
                </c:pt>
                <c:pt idx="3">
                  <c:v>0</c:v>
                </c:pt>
                <c:pt idx="4">
                  <c:v>0</c:v>
                </c:pt>
              </c:numCache>
            </c:numRef>
          </c:val>
          <c:extLst>
            <c:ext xmlns:c16="http://schemas.microsoft.com/office/drawing/2014/chart" uri="{C3380CC4-5D6E-409C-BE32-E72D297353CC}">
              <c16:uniqueId val="{00000000-1BAA-45DB-8584-5A75CEC5A2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1BAA-45DB-8584-5A75CEC5A2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CB-4FC3-B4F1-3D7E9788D6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09CB-4FC3-B4F1-3D7E9788D6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98-47D9-B8BC-8C619A5E0B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1498-47D9-B8BC-8C619A5E0B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105.9</c:v>
                </c:pt>
                <c:pt idx="1">
                  <c:v>100.95</c:v>
                </c:pt>
                <c:pt idx="2">
                  <c:v>101.8</c:v>
                </c:pt>
                <c:pt idx="3">
                  <c:v>102.89</c:v>
                </c:pt>
                <c:pt idx="4">
                  <c:v>101.12</c:v>
                </c:pt>
              </c:numCache>
            </c:numRef>
          </c:val>
          <c:extLst>
            <c:ext xmlns:c16="http://schemas.microsoft.com/office/drawing/2014/chart" uri="{C3380CC4-5D6E-409C-BE32-E72D297353CC}">
              <c16:uniqueId val="{00000000-3C85-4563-88A8-E8F63F68EF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5-4563-88A8-E8F63F68EF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AF-4C0F-ADDC-0AC5467FFA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AF-4C0F-ADDC-0AC5467FFA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15-4D15-ABB6-BE050BF9BD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5-4D15-ABB6-BE050BF9BD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DC-4521-A76B-05C4D42ACB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C-4521-A76B-05C4D42ACB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E4-4807-8C60-58CDBF5CAF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E4-4807-8C60-58CDBF5CAF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353.74</c:v>
                </c:pt>
                <c:pt idx="1">
                  <c:v>418.98</c:v>
                </c:pt>
                <c:pt idx="2">
                  <c:v>522.97</c:v>
                </c:pt>
                <c:pt idx="3">
                  <c:v>510.85</c:v>
                </c:pt>
                <c:pt idx="4">
                  <c:v>530.79999999999995</c:v>
                </c:pt>
              </c:numCache>
            </c:numRef>
          </c:val>
          <c:extLst>
            <c:ext xmlns:c16="http://schemas.microsoft.com/office/drawing/2014/chart" uri="{C3380CC4-5D6E-409C-BE32-E72D297353CC}">
              <c16:uniqueId val="{00000000-5F30-4B8F-9AC6-56F2B10547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5F30-4B8F-9AC6-56F2B10547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106.2</c:v>
                </c:pt>
                <c:pt idx="1">
                  <c:v>114.11</c:v>
                </c:pt>
                <c:pt idx="2">
                  <c:v>101.83</c:v>
                </c:pt>
                <c:pt idx="3">
                  <c:v>113.26</c:v>
                </c:pt>
                <c:pt idx="4">
                  <c:v>106.81</c:v>
                </c:pt>
              </c:numCache>
            </c:numRef>
          </c:val>
          <c:extLst>
            <c:ext xmlns:c16="http://schemas.microsoft.com/office/drawing/2014/chart" uri="{C3380CC4-5D6E-409C-BE32-E72D297353CC}">
              <c16:uniqueId val="{00000000-C509-4A5D-9916-D93C65305D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C509-4A5D-9916-D93C65305D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145.13999999999999</c:v>
                </c:pt>
                <c:pt idx="1">
                  <c:v>135.27000000000001</c:v>
                </c:pt>
                <c:pt idx="2">
                  <c:v>152.69999999999999</c:v>
                </c:pt>
                <c:pt idx="3">
                  <c:v>136.11000000000001</c:v>
                </c:pt>
                <c:pt idx="4">
                  <c:v>143.72</c:v>
                </c:pt>
              </c:numCache>
            </c:numRef>
          </c:val>
          <c:extLst>
            <c:ext xmlns:c16="http://schemas.microsoft.com/office/drawing/2014/chart" uri="{C3380CC4-5D6E-409C-BE32-E72D297353CC}">
              <c16:uniqueId val="{00000000-6D6C-4491-A698-E3666A81EE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6D6C-4491-A698-E3666A81EE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3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和木町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6076</v>
      </c>
      <c r="AM8" s="37"/>
      <c r="AN8" s="37"/>
      <c r="AO8" s="37"/>
      <c r="AP8" s="37"/>
      <c r="AQ8" s="37"/>
      <c r="AR8" s="37"/>
      <c r="AS8" s="37"/>
      <c r="AT8" s="38">
        <f>データ!T6</f>
        <v>10.58</v>
      </c>
      <c r="AU8" s="38"/>
      <c r="AV8" s="38"/>
      <c r="AW8" s="38"/>
      <c r="AX8" s="38"/>
      <c r="AY8" s="38"/>
      <c r="AZ8" s="38"/>
      <c r="BA8" s="38"/>
      <c r="BB8" s="38">
        <f>データ!U6</f>
        <v>574.29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99.54</v>
      </c>
      <c r="Q10" s="38"/>
      <c r="R10" s="38"/>
      <c r="S10" s="38"/>
      <c r="T10" s="38"/>
      <c r="U10" s="38"/>
      <c r="V10" s="38"/>
      <c r="W10" s="38">
        <f>データ!Q6</f>
        <v>53.21</v>
      </c>
      <c r="X10" s="38"/>
      <c r="Y10" s="38"/>
      <c r="Z10" s="38"/>
      <c r="AA10" s="38"/>
      <c r="AB10" s="38"/>
      <c r="AC10" s="38"/>
      <c r="AD10" s="37">
        <f>データ!R6</f>
        <v>2743</v>
      </c>
      <c r="AE10" s="37"/>
      <c r="AF10" s="37"/>
      <c r="AG10" s="37"/>
      <c r="AH10" s="37"/>
      <c r="AI10" s="37"/>
      <c r="AJ10" s="37"/>
      <c r="AK10" s="2"/>
      <c r="AL10" s="37">
        <f>データ!V6</f>
        <v>6013</v>
      </c>
      <c r="AM10" s="37"/>
      <c r="AN10" s="37"/>
      <c r="AO10" s="37"/>
      <c r="AP10" s="37"/>
      <c r="AQ10" s="37"/>
      <c r="AR10" s="37"/>
      <c r="AS10" s="37"/>
      <c r="AT10" s="38">
        <f>データ!W6</f>
        <v>1.64</v>
      </c>
      <c r="AU10" s="38"/>
      <c r="AV10" s="38"/>
      <c r="AW10" s="38"/>
      <c r="AX10" s="38"/>
      <c r="AY10" s="38"/>
      <c r="AZ10" s="38"/>
      <c r="BA10" s="38"/>
      <c r="BB10" s="38">
        <f>データ!X6</f>
        <v>3666.46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FpiMOn4qvvpKtMiuJ7qNVMfvx3XCUVPARkxowJblBqryHsgRN4bFVtXpaBmnek1YjAtXqV39p8vQcFyN+IOgSQ==" saltValue="yia3L0w2HplTtZeAhhN+i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353213</v>
      </c>
      <c r="D6" s="19">
        <f t="shared" si="3"/>
        <v>47</v>
      </c>
      <c r="E6" s="19">
        <f t="shared" si="3"/>
        <v>17</v>
      </c>
      <c r="F6" s="19">
        <f t="shared" si="3"/>
        <v>1</v>
      </c>
      <c r="G6" s="19">
        <f t="shared" si="3"/>
        <v>0</v>
      </c>
      <c r="H6" s="19" t="str">
        <f t="shared" si="3"/>
        <v>山口県　和木町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99.54</v>
      </c>
      <c r="Q6" s="20">
        <f t="shared" si="3"/>
        <v>53.21</v>
      </c>
      <c r="R6" s="20">
        <f t="shared" si="3"/>
        <v>2743</v>
      </c>
      <c r="S6" s="20">
        <f t="shared" si="3"/>
        <v>6076</v>
      </c>
      <c r="T6" s="20">
        <f t="shared" si="3"/>
        <v>10.58</v>
      </c>
      <c r="U6" s="20">
        <f t="shared" si="3"/>
        <v>574.29</v>
      </c>
      <c r="V6" s="20">
        <f t="shared" si="3"/>
        <v>6013</v>
      </c>
      <c r="W6" s="20">
        <f t="shared" si="3"/>
        <v>1.64</v>
      </c>
      <c r="X6" s="20">
        <f t="shared" si="3"/>
        <v>3666.46</v>
      </c>
      <c r="Y6" s="21">
        <f>IF(Y7="",NA(),Y7)</f>
        <v>105.9</v>
      </c>
      <c r="Z6" s="21">
        <f t="shared" ref="Z6:AH6" si="4">IF(Z7="",NA(),Z7)</f>
        <v>100.95</v>
      </c>
      <c r="AA6" s="21">
        <f t="shared" si="4"/>
        <v>101.8</v>
      </c>
      <c r="AB6" s="21">
        <f t="shared" si="4"/>
        <v>102.89</v>
      </c>
      <c r="AC6" s="21">
        <f t="shared" si="4"/>
        <v>101.12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353.74</v>
      </c>
      <c r="BG6" s="21">
        <f t="shared" ref="BG6:BO6" si="7">IF(BG7="",NA(),BG7)</f>
        <v>418.98</v>
      </c>
      <c r="BH6" s="21">
        <f t="shared" si="7"/>
        <v>522.97</v>
      </c>
      <c r="BI6" s="21">
        <f t="shared" si="7"/>
        <v>510.85</v>
      </c>
      <c r="BJ6" s="21">
        <f t="shared" si="7"/>
        <v>530.79999999999995</v>
      </c>
      <c r="BK6" s="21">
        <f t="shared" si="7"/>
        <v>799.11</v>
      </c>
      <c r="BL6" s="21">
        <f t="shared" si="7"/>
        <v>768.62</v>
      </c>
      <c r="BM6" s="21">
        <f t="shared" si="7"/>
        <v>789.44</v>
      </c>
      <c r="BN6" s="21">
        <f t="shared" si="7"/>
        <v>789.08</v>
      </c>
      <c r="BO6" s="21">
        <f t="shared" si="7"/>
        <v>747.84</v>
      </c>
      <c r="BP6" s="20" t="str">
        <f>IF(BP7="","",IF(BP7="-","【-】","【"&amp;SUBSTITUTE(TEXT(BP7,"#,##0.00"),"-","△")&amp;"】"))</f>
        <v>【669.11】</v>
      </c>
      <c r="BQ6" s="21">
        <f>IF(BQ7="",NA(),BQ7)</f>
        <v>106.2</v>
      </c>
      <c r="BR6" s="21">
        <f t="shared" ref="BR6:BZ6" si="8">IF(BR7="",NA(),BR7)</f>
        <v>114.11</v>
      </c>
      <c r="BS6" s="21">
        <f t="shared" si="8"/>
        <v>101.83</v>
      </c>
      <c r="BT6" s="21">
        <f t="shared" si="8"/>
        <v>113.26</v>
      </c>
      <c r="BU6" s="21">
        <f t="shared" si="8"/>
        <v>106.81</v>
      </c>
      <c r="BV6" s="21">
        <f t="shared" si="8"/>
        <v>87.69</v>
      </c>
      <c r="BW6" s="21">
        <f t="shared" si="8"/>
        <v>88.06</v>
      </c>
      <c r="BX6" s="21">
        <f t="shared" si="8"/>
        <v>87.29</v>
      </c>
      <c r="BY6" s="21">
        <f t="shared" si="8"/>
        <v>88.25</v>
      </c>
      <c r="BZ6" s="21">
        <f t="shared" si="8"/>
        <v>90.17</v>
      </c>
      <c r="CA6" s="20" t="str">
        <f>IF(CA7="","",IF(CA7="-","【-】","【"&amp;SUBSTITUTE(TEXT(CA7,"#,##0.00"),"-","△")&amp;"】"))</f>
        <v>【99.73】</v>
      </c>
      <c r="CB6" s="21">
        <f>IF(CB7="",NA(),CB7)</f>
        <v>145.13999999999999</v>
      </c>
      <c r="CC6" s="21">
        <f t="shared" ref="CC6:CK6" si="9">IF(CC7="",NA(),CC7)</f>
        <v>135.27000000000001</v>
      </c>
      <c r="CD6" s="21">
        <f t="shared" si="9"/>
        <v>152.69999999999999</v>
      </c>
      <c r="CE6" s="21">
        <f t="shared" si="9"/>
        <v>136.11000000000001</v>
      </c>
      <c r="CF6" s="21">
        <f t="shared" si="9"/>
        <v>143.72</v>
      </c>
      <c r="CG6" s="21">
        <f t="shared" si="9"/>
        <v>180.07</v>
      </c>
      <c r="CH6" s="21">
        <f t="shared" si="9"/>
        <v>179.32</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58.4</v>
      </c>
      <c r="CS6" s="21">
        <f t="shared" si="10"/>
        <v>58</v>
      </c>
      <c r="CT6" s="21">
        <f t="shared" si="10"/>
        <v>57.42</v>
      </c>
      <c r="CU6" s="21">
        <f t="shared" si="10"/>
        <v>56.72</v>
      </c>
      <c r="CV6" s="21">
        <f t="shared" si="10"/>
        <v>56.43</v>
      </c>
      <c r="CW6" s="20" t="str">
        <f>IF(CW7="","",IF(CW7="-","【-】","【"&amp;SUBSTITUTE(TEXT(CW7,"#,##0.00"),"-","△")&amp;"】"))</f>
        <v>【59.99】</v>
      </c>
      <c r="CX6" s="21">
        <f>IF(CX7="",NA(),CX7)</f>
        <v>100</v>
      </c>
      <c r="CY6" s="21">
        <f t="shared" ref="CY6:DG6" si="11">IF(CY7="",NA(),CY7)</f>
        <v>100</v>
      </c>
      <c r="CZ6" s="21">
        <f t="shared" si="11"/>
        <v>100</v>
      </c>
      <c r="DA6" s="21">
        <f t="shared" si="11"/>
        <v>100</v>
      </c>
      <c r="DB6" s="21">
        <f t="shared" si="11"/>
        <v>100</v>
      </c>
      <c r="DC6" s="21">
        <f t="shared" si="11"/>
        <v>89.68</v>
      </c>
      <c r="DD6" s="21">
        <f t="shared" si="11"/>
        <v>89.79</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2</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5" s="22" customFormat="1" x14ac:dyDescent="0.15">
      <c r="A7" s="14"/>
      <c r="B7" s="23">
        <v>2021</v>
      </c>
      <c r="C7" s="23">
        <v>353213</v>
      </c>
      <c r="D7" s="23">
        <v>47</v>
      </c>
      <c r="E7" s="23">
        <v>17</v>
      </c>
      <c r="F7" s="23">
        <v>1</v>
      </c>
      <c r="G7" s="23">
        <v>0</v>
      </c>
      <c r="H7" s="23" t="s">
        <v>97</v>
      </c>
      <c r="I7" s="23" t="s">
        <v>98</v>
      </c>
      <c r="J7" s="23" t="s">
        <v>99</v>
      </c>
      <c r="K7" s="23" t="s">
        <v>100</v>
      </c>
      <c r="L7" s="23" t="s">
        <v>101</v>
      </c>
      <c r="M7" s="23" t="s">
        <v>102</v>
      </c>
      <c r="N7" s="24" t="s">
        <v>103</v>
      </c>
      <c r="O7" s="24" t="s">
        <v>104</v>
      </c>
      <c r="P7" s="24">
        <v>99.54</v>
      </c>
      <c r="Q7" s="24">
        <v>53.21</v>
      </c>
      <c r="R7" s="24">
        <v>2743</v>
      </c>
      <c r="S7" s="24">
        <v>6076</v>
      </c>
      <c r="T7" s="24">
        <v>10.58</v>
      </c>
      <c r="U7" s="24">
        <v>574.29</v>
      </c>
      <c r="V7" s="24">
        <v>6013</v>
      </c>
      <c r="W7" s="24">
        <v>1.64</v>
      </c>
      <c r="X7" s="24">
        <v>3666.46</v>
      </c>
      <c r="Y7" s="24">
        <v>105.9</v>
      </c>
      <c r="Z7" s="24">
        <v>100.95</v>
      </c>
      <c r="AA7" s="24">
        <v>101.8</v>
      </c>
      <c r="AB7" s="24">
        <v>102.89</v>
      </c>
      <c r="AC7" s="24">
        <v>101.12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353.74</v>
      </c>
      <c r="BG7" s="24">
        <v>418.98</v>
      </c>
      <c r="BH7" s="24">
        <v>522.97</v>
      </c>
      <c r="BI7" s="24">
        <v>510.85</v>
      </c>
      <c r="BJ7" s="24">
        <v>530.79999999999995</v>
      </c>
      <c r="BK7" s="24">
        <v>799.11</v>
      </c>
      <c r="BL7" s="24">
        <v>768.62</v>
      </c>
      <c r="BM7" s="24">
        <v>789.44</v>
      </c>
      <c r="BN7" s="24">
        <v>789.08</v>
      </c>
      <c r="BO7" s="24">
        <v>747.84</v>
      </c>
      <c r="BP7" s="24">
        <v>669.11</v>
      </c>
      <c r="BQ7" s="24">
        <v>106.2</v>
      </c>
      <c r="BR7" s="24">
        <v>114.11</v>
      </c>
      <c r="BS7" s="24">
        <v>101.83</v>
      </c>
      <c r="BT7" s="24">
        <v>113.26</v>
      </c>
      <c r="BU7" s="24">
        <v>106.81</v>
      </c>
      <c r="BV7" s="24">
        <v>87.69</v>
      </c>
      <c r="BW7" s="24">
        <v>88.06</v>
      </c>
      <c r="BX7" s="24">
        <v>87.29</v>
      </c>
      <c r="BY7" s="24">
        <v>88.25</v>
      </c>
      <c r="BZ7" s="24">
        <v>90.17</v>
      </c>
      <c r="CA7" s="24">
        <v>99.73</v>
      </c>
      <c r="CB7" s="24">
        <v>145.13999999999999</v>
      </c>
      <c r="CC7" s="24">
        <v>135.27000000000001</v>
      </c>
      <c r="CD7" s="24">
        <v>152.69999999999999</v>
      </c>
      <c r="CE7" s="24">
        <v>136.11000000000001</v>
      </c>
      <c r="CF7" s="24">
        <v>143.72</v>
      </c>
      <c r="CG7" s="24">
        <v>180.07</v>
      </c>
      <c r="CH7" s="24">
        <v>179.32</v>
      </c>
      <c r="CI7" s="24">
        <v>176.67</v>
      </c>
      <c r="CJ7" s="24">
        <v>176.37</v>
      </c>
      <c r="CK7" s="24">
        <v>173.17</v>
      </c>
      <c r="CL7" s="24">
        <v>134.97999999999999</v>
      </c>
      <c r="CM7" s="24" t="s">
        <v>103</v>
      </c>
      <c r="CN7" s="24" t="s">
        <v>103</v>
      </c>
      <c r="CO7" s="24" t="s">
        <v>103</v>
      </c>
      <c r="CP7" s="24" t="s">
        <v>103</v>
      </c>
      <c r="CQ7" s="24" t="s">
        <v>103</v>
      </c>
      <c r="CR7" s="24">
        <v>58.4</v>
      </c>
      <c r="CS7" s="24">
        <v>58</v>
      </c>
      <c r="CT7" s="24">
        <v>57.42</v>
      </c>
      <c r="CU7" s="24">
        <v>56.72</v>
      </c>
      <c r="CV7" s="24">
        <v>56.43</v>
      </c>
      <c r="CW7" s="24">
        <v>59.99</v>
      </c>
      <c r="CX7" s="24">
        <v>100</v>
      </c>
      <c r="CY7" s="24">
        <v>100</v>
      </c>
      <c r="CZ7" s="24">
        <v>100</v>
      </c>
      <c r="DA7" s="24">
        <v>100</v>
      </c>
      <c r="DB7" s="24">
        <v>100</v>
      </c>
      <c r="DC7" s="24">
        <v>89.68</v>
      </c>
      <c r="DD7" s="24">
        <v>89.79</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2</v>
      </c>
      <c r="EH7" s="24">
        <v>0</v>
      </c>
      <c r="EI7" s="24">
        <v>0</v>
      </c>
      <c r="EJ7" s="24">
        <v>0.23</v>
      </c>
      <c r="EK7" s="24">
        <v>0.21</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2023-01-19T04:53:38Z</cp:lastPrinted>
  <dcterms:created xsi:type="dcterms:W3CDTF">2023-01-12T23:54:12Z</dcterms:created>
  <dcterms:modified xsi:type="dcterms:W3CDTF">2023-02-19T23:57:03Z</dcterms:modified>
  <cp:category/>
</cp:coreProperties>
</file>