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m0OQl6ykeoi5XOm496ZtHt9qTo6Q0lCq7Vxz4vDF3D27rpiN/DgDskSCr2vmpFAuieveBE2DiTO2m/XMM00EQ==" workbookSaltValue="GPPro0hwlxeYolI/ZGkrQ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<sst xmlns="http://schemas.openxmlformats.org/spreadsheetml/2006/main" xmlns:r="http://schemas.openxmlformats.org/officeDocument/2006/relationships" count="116" uniqueCount="116">
  <si>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</si>
  <si>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</si>
  <si>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</si>
  <si>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</si>
  <si>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</si>
  <si>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</si>
  <si>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</si>
  <si>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</si>
  <si>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</si>
  <si>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</si>
  <si>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</si>
  <si>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</si>
  <si>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</si>
  <si>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</si>
  <si>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</si>
  <si>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</si>
  <si>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</si>
  <si>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</si>
  <si>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</si>
  <si>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</si>
  <si>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</si>
  <si>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</si>
  <si>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</si>
  <si>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</si>
  <si>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</si>
  <si>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</si>
  <si>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</si>
  <si>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</si>
  <si>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</si>
  <si>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</si>
  <si>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</si>
  <si>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</si>
  <si>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</si>
  <si>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</si>
  <si>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</si>
  <si>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</si>
  <si>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</si>
  <si>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</si>
  <si>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</si>
  <si>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</si>
  <si>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</si>
  <si>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</si>
  <si>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</si>
  <si>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</si>
  <si>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</si>
  <si>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</si>
  <si>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</si>
  <si>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</si>
  <si>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</si>
  <si>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</si>
  <si>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</si>
  <si>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</si>
  <si>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</si>
  <si>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</si>
  <si>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</si>
  <si>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</si>
  <si>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</si>
  <si>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</si>
  <si>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</si>
  <si>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</si>
  <si>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</si>
  <si>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</si>
  <si>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</si>
  <si>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</si>
  <si>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</si>
  <si>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</si>
  <si>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</si>
  <si>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</si>
  <si>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</si>
  <si>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</si>
  <si>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</si>
  <si>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 xml:space="preserve">経営の安定化を図るため、財源の確保と経費の節減等合理化をさらにすすめて、健全な下水道事業経営を目指していく。
● 財源の確保
① 民間が開発する団地等の下水道接続促進
② 処理区域内の未接続家屋の下水道接続促進
③ 使用料金の収納率維持
● 経費の節減合理化
① 中期・長期の汚水処理計画(アクションプラン・平成28年度策定済)による計画的な下水道整備
② 公営企業会計導入による経営状況、資産状況の把握（令和5年4月より一部適用する。）
③ 維持管理費の経費見直しを定期的に行うことによる経済的な維持管理と経費節減
</t>
    <rPh sb="23" eb="24">
      <t>ナド</t>
    </rPh>
    <rPh sb="203" eb="205">
      <t>レイワ</t>
    </rPh>
    <rPh sb="206" eb="207">
      <t>ネン</t>
    </rPh>
    <rPh sb="208" eb="209">
      <t>ツキ</t>
    </rPh>
    <rPh sb="211" eb="213">
      <t>イチブ</t>
    </rPh>
    <rPh sb="213" eb="215">
      <t>テキヨウ</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</si>
  <si>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</si>
  <si>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</si>
  <si>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</si>
  <si>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</si>
  <si>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</si>
  <si>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</si>
  <si>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</si>
  <si>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</si>
  <si>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</si>
  <si>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</si>
  <si>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</si>
  <si>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</si>
  <si>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</si>
  <si>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</si>
  <si>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</si>
  <si>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</si>
  <si>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</si>
  <si>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</si>
  <si>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</si>
  <si>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</si>
  <si>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</si>
  <si>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</si>
  <si>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</si>
  <si>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</si>
  <si>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</si>
  <si>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山口県　田布施町</t>
  </si>
  <si>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</si>
  <si>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</si>
  <si>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</si>
  <si>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</si>
  <si>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</si>
  <si>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</si>
  <si>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</si>
  <si>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</si>
  <si>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</si>
  <si>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</si>
  <si>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</si>
  <si>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</si>
  <si>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</si>
  <si>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</si>
  <si>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</si>
  <si>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</si>
  <si>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③ 管渠改善率
　長寿命化については、未実施である。
　今後、ストックマネジメント計画を策定し、計画的に老朽化施設の改善に努める。
</t>
  </si>
  <si>
    <t xml:space="preserve">本町は、人口密集地が分散しているという地理的条件により建設コストや維持管理費が割高となる。それに伴い汚水処理費も高くなり、類似団体と比較すると⑥汚水処理原価が高くなるとともに⑤経費回収率も低くなる。また、普及率も微増にとどまり思うように向上しないため、料金収入(有収水量)も緩やかな増加となっている。
① 収益的収支比率
　平均して68％前後で推移しており、大きな変化はない。
④ 企業債残高対事業規模比率
　企業債残高の減少により、比率も年々減少しており、今年度も類似団体平均値を下回っている。
⑤ 経費回収率
　使用料収入の伸びが緩やかなのに対し、汚水処理費が増加したため、回収率が減少した。また、類似団体と比較しても依然として低い。
⑥ 汚水処理原価
　汚水処理費の増加により、汚水処理原価が引き上がった。類似団体と比較しても依然として高い。
⑧ 水洗化率
　処理区域内の水洗化は順調に進んでおり、類似団体と比較しても高い。
</t>
    <rPh sb="163" eb="165">
      <t>ヘイキン</t>
    </rPh>
    <rPh sb="259" eb="261">
      <t>シヨウ</t>
    </rPh>
    <rPh sb="261" eb="262">
      <t>リョウ</t>
    </rPh>
    <rPh sb="262" eb="264">
      <t>シュウニュウ</t>
    </rPh>
    <rPh sb="265" eb="266">
      <t>ノ</t>
    </rPh>
    <rPh sb="268" eb="269">
      <t>ユル</t>
    </rPh>
    <rPh sb="274" eb="275">
      <t>タイ</t>
    </rPh>
    <rPh sb="283" eb="285">
      <t>ゾウカ</t>
    </rPh>
    <rPh sb="290" eb="293">
      <t>カイシュウリツ</t>
    </rPh>
    <rPh sb="294" eb="296">
      <t>ゲンショウ</t>
    </rPh>
    <rPh sb="337" eb="339">
      <t>ゾウカ</t>
    </rPh>
    <rPh sb="343" eb="345">
      <t>オスイ</t>
    </rPh>
    <rPh sb="345" eb="347">
      <t>ショリ</t>
    </rPh>
    <rPh sb="347" eb="349">
      <t>ゲンカ</t>
    </rPh>
    <rPh sb="350" eb="351">
      <t>ヒ</t>
    </rPh>
    <rPh sb="352" eb="353">
      <t>ア</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</si>
</sst>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0.16</c:v>
                </c:pt>
                <c:pt idx="1">
                  <c:v>0.13</c:v>
                </c:pt>
                <c:pt idx="2">
                  <c:v>0.15</c:v>
                </c:pt>
                <c:pt idx="3">
                  <c:v>1.65</c:v>
                </c:pt>
                <c:pt idx="4">
                  <c:v>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53.5</c:v>
                </c:pt>
                <c:pt idx="1">
                  <c:v>52.58</c:v>
                </c:pt>
                <c:pt idx="2">
                  <c:v>50.94</c:v>
                </c:pt>
                <c:pt idx="3">
                  <c:v>50.53</c:v>
                </c:pt>
                <c:pt idx="4">
                  <c:v>48.19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98.51</c:v>
                </c:pt>
                <c:pt idx="1">
                  <c:v>98.5</c:v>
                </c:pt>
                <c:pt idx="2">
                  <c:v>98.01</c:v>
                </c:pt>
                <c:pt idx="3">
                  <c:v>98</c:v>
                </c:pt>
                <c:pt idx="4">
                  <c:v>97.95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83.51</c:v>
                </c:pt>
                <c:pt idx="1">
                  <c:v>83.02</c:v>
                </c:pt>
                <c:pt idx="2">
                  <c:v>82.55</c:v>
                </c:pt>
                <c:pt idx="3">
                  <c:v>82.08</c:v>
                </c:pt>
                <c:pt idx="4">
                  <c:v>82.26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68.459999999999994</c:v>
                </c:pt>
                <c:pt idx="1">
                  <c:v>70.05</c:v>
                </c:pt>
                <c:pt idx="2">
                  <c:v>67.92</c:v>
                </c:pt>
                <c:pt idx="3">
                  <c:v>66.22</c:v>
                </c:pt>
                <c:pt idx="4">
                  <c:v>67.849999999999994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942.66</c:v>
                </c:pt>
                <c:pt idx="1">
                  <c:v>806.69</c:v>
                </c:pt>
                <c:pt idx="2">
                  <c:v>724.35</c:v>
                </c:pt>
                <c:pt idx="3">
                  <c:v>610.75</c:v>
                </c:pt>
                <c:pt idx="4">
                  <c:v>525.36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966.33</c:v>
                </c:pt>
                <c:pt idx="1">
                  <c:v>958.81</c:v>
                </c:pt>
                <c:pt idx="2">
                  <c:v>1001.3</c:v>
                </c:pt>
                <c:pt idx="3">
                  <c:v>1050.51</c:v>
                </c:pt>
                <c:pt idx="4">
                  <c:v>1108.8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68.540000000000006</c:v>
                </c:pt>
                <c:pt idx="1">
                  <c:v>73.77</c:v>
                </c:pt>
                <c:pt idx="2">
                  <c:v>74.31</c:v>
                </c:pt>
                <c:pt idx="3">
                  <c:v>78.88</c:v>
                </c:pt>
                <c:pt idx="4">
                  <c:v>72.83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81.739999999999995</c:v>
                </c:pt>
                <c:pt idx="1">
                  <c:v>82.88</c:v>
                </c:pt>
                <c:pt idx="2">
                  <c:v>81.88</c:v>
                </c:pt>
                <c:pt idx="3">
                  <c:v>82.65</c:v>
                </c:pt>
                <c:pt idx="4">
                  <c:v>79.63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298.69</c:v>
                </c:pt>
                <c:pt idx="1">
                  <c:v>278.51</c:v>
                </c:pt>
                <c:pt idx="2">
                  <c:v>279.14999999999998</c:v>
                </c:pt>
                <c:pt idx="3">
                  <c:v>265.52</c:v>
                </c:pt>
                <c:pt idx="4">
                  <c:v>289.02999999999997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194.31</c:v>
                </c:pt>
                <c:pt idx="1">
                  <c:v>190.99</c:v>
                </c:pt>
                <c:pt idx="2">
                  <c:v>187.55</c:v>
                </c:pt>
                <c:pt idx="3">
                  <c:v>186.3</c:v>
                </c:pt>
                <c:pt idx="4">
                  <c:v>213.66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D1"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山口県　田布施町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13</v>
      </c>
      <c r="J7" s="5"/>
      <c r="K7" s="5"/>
      <c r="L7" s="5"/>
      <c r="M7" s="5"/>
      <c r="N7" s="5"/>
      <c r="O7" s="5"/>
      <c r="P7" s="5" t="s">
        <v>4</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0" t="str">
        <f>データ!$M$6</f>
        <v>非設置</v>
      </c>
      <c r="AE8" s="20"/>
      <c r="AF8" s="20"/>
      <c r="AG8" s="20"/>
      <c r="AH8" s="20"/>
      <c r="AI8" s="20"/>
      <c r="AJ8" s="20"/>
      <c r="AK8" s="3"/>
      <c r="AL8" s="21">
        <f>データ!S6</f>
        <v>14741</v>
      </c>
      <c r="AM8" s="21"/>
      <c r="AN8" s="21"/>
      <c r="AO8" s="21"/>
      <c r="AP8" s="21"/>
      <c r="AQ8" s="21"/>
      <c r="AR8" s="21"/>
      <c r="AS8" s="21"/>
      <c r="AT8" s="7">
        <f>データ!T6</f>
        <v>50.42</v>
      </c>
      <c r="AU8" s="7"/>
      <c r="AV8" s="7"/>
      <c r="AW8" s="7"/>
      <c r="AX8" s="7"/>
      <c r="AY8" s="7"/>
      <c r="AZ8" s="7"/>
      <c r="BA8" s="7"/>
      <c r="BB8" s="7">
        <f>データ!U6</f>
        <v>292.36</v>
      </c>
      <c r="BC8" s="7"/>
      <c r="BD8" s="7"/>
      <c r="BE8" s="7"/>
      <c r="BF8" s="7"/>
      <c r="BG8" s="7"/>
      <c r="BH8" s="7"/>
      <c r="BI8" s="7"/>
      <c r="BJ8" s="3"/>
      <c r="BK8" s="3"/>
      <c r="BL8" s="27" t="s">
        <v>14</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33</v>
      </c>
      <c r="BC9" s="5"/>
      <c r="BD9" s="5"/>
      <c r="BE9" s="5"/>
      <c r="BF9" s="5"/>
      <c r="BG9" s="5"/>
      <c r="BH9" s="5"/>
      <c r="BI9" s="5"/>
      <c r="BJ9" s="3"/>
      <c r="BK9" s="3"/>
      <c r="BL9" s="28" t="s">
        <v>36</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48.95</v>
      </c>
      <c r="Q10" s="7"/>
      <c r="R10" s="7"/>
      <c r="S10" s="7"/>
      <c r="T10" s="7"/>
      <c r="U10" s="7"/>
      <c r="V10" s="7"/>
      <c r="W10" s="7">
        <f>データ!Q6</f>
        <v>95.48</v>
      </c>
      <c r="X10" s="7"/>
      <c r="Y10" s="7"/>
      <c r="Z10" s="7"/>
      <c r="AA10" s="7"/>
      <c r="AB10" s="7"/>
      <c r="AC10" s="7"/>
      <c r="AD10" s="21">
        <f>データ!R6</f>
        <v>3938</v>
      </c>
      <c r="AE10" s="21"/>
      <c r="AF10" s="21"/>
      <c r="AG10" s="21"/>
      <c r="AH10" s="21"/>
      <c r="AI10" s="21"/>
      <c r="AJ10" s="21"/>
      <c r="AK10" s="2"/>
      <c r="AL10" s="21">
        <f>データ!V6</f>
        <v>7183</v>
      </c>
      <c r="AM10" s="21"/>
      <c r="AN10" s="21"/>
      <c r="AO10" s="21"/>
      <c r="AP10" s="21"/>
      <c r="AQ10" s="21"/>
      <c r="AR10" s="21"/>
      <c r="AS10" s="21"/>
      <c r="AT10" s="7">
        <f>データ!W6</f>
        <v>2.88</v>
      </c>
      <c r="AU10" s="7"/>
      <c r="AV10" s="7"/>
      <c r="AW10" s="7"/>
      <c r="AX10" s="7"/>
      <c r="AY10" s="7"/>
      <c r="AZ10" s="7"/>
      <c r="BA10" s="7"/>
      <c r="BB10" s="7">
        <f>データ!X6</f>
        <v>2494.1</v>
      </c>
      <c r="BC10" s="7"/>
      <c r="BD10" s="7"/>
      <c r="BE10" s="7"/>
      <c r="BF10" s="7"/>
      <c r="BG10" s="7"/>
      <c r="BH10" s="7"/>
      <c r="BI10" s="7"/>
      <c r="BJ10" s="2"/>
      <c r="BK10" s="2"/>
      <c r="BL10" s="29" t="s">
        <v>39</v>
      </c>
      <c r="BM10" s="39"/>
      <c r="BN10" s="46" t="s">
        <v>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11</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71</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46</v>
      </c>
      <c r="C85" s="12"/>
      <c r="D85" s="12"/>
      <c r="E85" s="12" t="s">
        <v>47</v>
      </c>
      <c r="F85" s="12" t="s">
        <v>49</v>
      </c>
      <c r="G85" s="12" t="s">
        <v>50</v>
      </c>
      <c r="H85" s="12" t="s">
        <v>44</v>
      </c>
      <c r="I85" s="12" t="s">
        <v>12</v>
      </c>
      <c r="J85" s="12" t="s">
        <v>51</v>
      </c>
      <c r="K85" s="12" t="s">
        <v>52</v>
      </c>
      <c r="L85" s="12" t="s">
        <v>34</v>
      </c>
      <c r="M85" s="12" t="s">
        <v>38</v>
      </c>
      <c r="N85" s="12" t="s">
        <v>53</v>
      </c>
      <c r="O85" s="12" t="s">
        <v>54</v>
      </c>
    </row>
    <row r="86" spans="1:78" hidden="1">
      <c r="B86" s="12"/>
      <c r="C86" s="12"/>
      <c r="D86" s="12"/>
      <c r="E86" s="12" t="str">
        <f>データ!AI6</f>
        <v/>
      </c>
      <c r="F86" s="12" t="s">
        <v>41</v>
      </c>
      <c r="G86" s="12" t="s">
        <v>41</v>
      </c>
      <c r="H86" s="12" t="str">
        <f>データ!BP6</f>
        <v>【669.11】</v>
      </c>
      <c r="I86" s="12" t="str">
        <f>データ!CA6</f>
        <v>【99.73】</v>
      </c>
      <c r="J86" s="12" t="str">
        <f>データ!CL6</f>
        <v>【134.98】</v>
      </c>
      <c r="K86" s="12" t="str">
        <f>データ!CW6</f>
        <v>【59.99】</v>
      </c>
      <c r="L86" s="12" t="str">
        <f>データ!DH6</f>
        <v>【95.72】</v>
      </c>
      <c r="M86" s="12" t="s">
        <v>41</v>
      </c>
      <c r="N86" s="12" t="s">
        <v>41</v>
      </c>
      <c r="O86" s="12" t="str">
        <f>データ!EO6</f>
        <v>【0.24】</v>
      </c>
    </row>
  </sheetData>
  <sheetProtection algorithmName="SHA-512" hashValue="kZjoEwnwpxHuGzyAqJUDG+Kl7YcHudzETjIH1Cvu1Ejdas9y5mszYtc+/KnZQRw25+ChT1/ypnp/AjiSfZUEmQ==" saltValue="rlK40uuSRmWG4IQ3M5UwV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35</v>
      </c>
      <c r="C3" s="58" t="s">
        <v>60</v>
      </c>
      <c r="D3" s="58" t="s">
        <v>61</v>
      </c>
      <c r="E3" s="58" t="s">
        <v>6</v>
      </c>
      <c r="F3" s="58" t="s">
        <v>5</v>
      </c>
      <c r="G3" s="58" t="s">
        <v>25</v>
      </c>
      <c r="H3" s="65" t="s">
        <v>57</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62</v>
      </c>
      <c r="B4" s="59"/>
      <c r="C4" s="59"/>
      <c r="D4" s="59"/>
      <c r="E4" s="59"/>
      <c r="F4" s="59"/>
      <c r="G4" s="59"/>
      <c r="H4" s="66"/>
      <c r="I4" s="69"/>
      <c r="J4" s="69"/>
      <c r="K4" s="69"/>
      <c r="L4" s="69"/>
      <c r="M4" s="69"/>
      <c r="N4" s="69"/>
      <c r="O4" s="69"/>
      <c r="P4" s="69"/>
      <c r="Q4" s="69"/>
      <c r="R4" s="69"/>
      <c r="S4" s="69"/>
      <c r="T4" s="69"/>
      <c r="U4" s="69"/>
      <c r="V4" s="69"/>
      <c r="W4" s="69"/>
      <c r="X4" s="74"/>
      <c r="Y4" s="77" t="s">
        <v>27</v>
      </c>
      <c r="Z4" s="77"/>
      <c r="AA4" s="77"/>
      <c r="AB4" s="77"/>
      <c r="AC4" s="77"/>
      <c r="AD4" s="77"/>
      <c r="AE4" s="77"/>
      <c r="AF4" s="77"/>
      <c r="AG4" s="77"/>
      <c r="AH4" s="77"/>
      <c r="AI4" s="77"/>
      <c r="AJ4" s="77" t="s">
        <v>48</v>
      </c>
      <c r="AK4" s="77"/>
      <c r="AL4" s="77"/>
      <c r="AM4" s="77"/>
      <c r="AN4" s="77"/>
      <c r="AO4" s="77"/>
      <c r="AP4" s="77"/>
      <c r="AQ4" s="77"/>
      <c r="AR4" s="77"/>
      <c r="AS4" s="77"/>
      <c r="AT4" s="77"/>
      <c r="AU4" s="77" t="s">
        <v>30</v>
      </c>
      <c r="AV4" s="77"/>
      <c r="AW4" s="77"/>
      <c r="AX4" s="77"/>
      <c r="AY4" s="77"/>
      <c r="AZ4" s="77"/>
      <c r="BA4" s="77"/>
      <c r="BB4" s="77"/>
      <c r="BC4" s="77"/>
      <c r="BD4" s="77"/>
      <c r="BE4" s="77"/>
      <c r="BF4" s="77" t="s">
        <v>63</v>
      </c>
      <c r="BG4" s="77"/>
      <c r="BH4" s="77"/>
      <c r="BI4" s="77"/>
      <c r="BJ4" s="77"/>
      <c r="BK4" s="77"/>
      <c r="BL4" s="77"/>
      <c r="BM4" s="77"/>
      <c r="BN4" s="77"/>
      <c r="BO4" s="77"/>
      <c r="BP4" s="77"/>
      <c r="BQ4" s="77" t="s">
        <v>16</v>
      </c>
      <c r="BR4" s="77"/>
      <c r="BS4" s="77"/>
      <c r="BT4" s="77"/>
      <c r="BU4" s="77"/>
      <c r="BV4" s="77"/>
      <c r="BW4" s="77"/>
      <c r="BX4" s="77"/>
      <c r="BY4" s="77"/>
      <c r="BZ4" s="77"/>
      <c r="CA4" s="77"/>
      <c r="CB4" s="77" t="s">
        <v>64</v>
      </c>
      <c r="CC4" s="77"/>
      <c r="CD4" s="77"/>
      <c r="CE4" s="77"/>
      <c r="CF4" s="77"/>
      <c r="CG4" s="77"/>
      <c r="CH4" s="77"/>
      <c r="CI4" s="77"/>
      <c r="CJ4" s="77"/>
      <c r="CK4" s="77"/>
      <c r="CL4" s="77"/>
      <c r="CM4" s="77" t="s">
        <v>0</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c r="A5" s="56" t="s">
        <v>69</v>
      </c>
      <c r="B5" s="60"/>
      <c r="C5" s="60"/>
      <c r="D5" s="60"/>
      <c r="E5" s="60"/>
      <c r="F5" s="60"/>
      <c r="G5" s="60"/>
      <c r="H5" s="67" t="s">
        <v>59</v>
      </c>
      <c r="I5" s="67" t="s">
        <v>70</v>
      </c>
      <c r="J5" s="67" t="s">
        <v>72</v>
      </c>
      <c r="K5" s="67" t="s">
        <v>73</v>
      </c>
      <c r="L5" s="67" t="s">
        <v>74</v>
      </c>
      <c r="M5" s="67" t="s">
        <v>8</v>
      </c>
      <c r="N5" s="67" t="s">
        <v>75</v>
      </c>
      <c r="O5" s="67" t="s">
        <v>76</v>
      </c>
      <c r="P5" s="67" t="s">
        <v>77</v>
      </c>
      <c r="Q5" s="67" t="s">
        <v>78</v>
      </c>
      <c r="R5" s="67" t="s">
        <v>79</v>
      </c>
      <c r="S5" s="67" t="s">
        <v>80</v>
      </c>
      <c r="T5" s="67" t="s">
        <v>81</v>
      </c>
      <c r="U5" s="67" t="s">
        <v>1</v>
      </c>
      <c r="V5" s="67" t="s">
        <v>82</v>
      </c>
      <c r="W5" s="67" t="s">
        <v>83</v>
      </c>
      <c r="X5" s="67" t="s">
        <v>84</v>
      </c>
      <c r="Y5" s="67" t="s">
        <v>85</v>
      </c>
      <c r="Z5" s="67" t="s">
        <v>86</v>
      </c>
      <c r="AA5" s="67" t="s">
        <v>87</v>
      </c>
      <c r="AB5" s="67" t="s">
        <v>88</v>
      </c>
      <c r="AC5" s="67" t="s">
        <v>89</v>
      </c>
      <c r="AD5" s="67" t="s">
        <v>90</v>
      </c>
      <c r="AE5" s="67" t="s">
        <v>92</v>
      </c>
      <c r="AF5" s="67" t="s">
        <v>93</v>
      </c>
      <c r="AG5" s="67" t="s">
        <v>94</v>
      </c>
      <c r="AH5" s="67" t="s">
        <v>95</v>
      </c>
      <c r="AI5" s="67" t="s">
        <v>46</v>
      </c>
      <c r="AJ5" s="67" t="s">
        <v>85</v>
      </c>
      <c r="AK5" s="67" t="s">
        <v>86</v>
      </c>
      <c r="AL5" s="67" t="s">
        <v>87</v>
      </c>
      <c r="AM5" s="67" t="s">
        <v>88</v>
      </c>
      <c r="AN5" s="67" t="s">
        <v>89</v>
      </c>
      <c r="AO5" s="67" t="s">
        <v>90</v>
      </c>
      <c r="AP5" s="67" t="s">
        <v>92</v>
      </c>
      <c r="AQ5" s="67" t="s">
        <v>93</v>
      </c>
      <c r="AR5" s="67" t="s">
        <v>94</v>
      </c>
      <c r="AS5" s="67" t="s">
        <v>95</v>
      </c>
      <c r="AT5" s="67" t="s">
        <v>91</v>
      </c>
      <c r="AU5" s="67" t="s">
        <v>85</v>
      </c>
      <c r="AV5" s="67" t="s">
        <v>86</v>
      </c>
      <c r="AW5" s="67" t="s">
        <v>87</v>
      </c>
      <c r="AX5" s="67" t="s">
        <v>88</v>
      </c>
      <c r="AY5" s="67" t="s">
        <v>89</v>
      </c>
      <c r="AZ5" s="67" t="s">
        <v>90</v>
      </c>
      <c r="BA5" s="67" t="s">
        <v>92</v>
      </c>
      <c r="BB5" s="67" t="s">
        <v>93</v>
      </c>
      <c r="BC5" s="67" t="s">
        <v>94</v>
      </c>
      <c r="BD5" s="67" t="s">
        <v>95</v>
      </c>
      <c r="BE5" s="67" t="s">
        <v>91</v>
      </c>
      <c r="BF5" s="67" t="s">
        <v>85</v>
      </c>
      <c r="BG5" s="67" t="s">
        <v>86</v>
      </c>
      <c r="BH5" s="67" t="s">
        <v>87</v>
      </c>
      <c r="BI5" s="67" t="s">
        <v>88</v>
      </c>
      <c r="BJ5" s="67" t="s">
        <v>89</v>
      </c>
      <c r="BK5" s="67" t="s">
        <v>90</v>
      </c>
      <c r="BL5" s="67" t="s">
        <v>92</v>
      </c>
      <c r="BM5" s="67" t="s">
        <v>93</v>
      </c>
      <c r="BN5" s="67" t="s">
        <v>94</v>
      </c>
      <c r="BO5" s="67" t="s">
        <v>95</v>
      </c>
      <c r="BP5" s="67" t="s">
        <v>91</v>
      </c>
      <c r="BQ5" s="67" t="s">
        <v>85</v>
      </c>
      <c r="BR5" s="67" t="s">
        <v>86</v>
      </c>
      <c r="BS5" s="67" t="s">
        <v>87</v>
      </c>
      <c r="BT5" s="67" t="s">
        <v>88</v>
      </c>
      <c r="BU5" s="67" t="s">
        <v>89</v>
      </c>
      <c r="BV5" s="67" t="s">
        <v>90</v>
      </c>
      <c r="BW5" s="67" t="s">
        <v>92</v>
      </c>
      <c r="BX5" s="67" t="s">
        <v>93</v>
      </c>
      <c r="BY5" s="67" t="s">
        <v>94</v>
      </c>
      <c r="BZ5" s="67" t="s">
        <v>95</v>
      </c>
      <c r="CA5" s="67" t="s">
        <v>91</v>
      </c>
      <c r="CB5" s="67" t="s">
        <v>85</v>
      </c>
      <c r="CC5" s="67" t="s">
        <v>86</v>
      </c>
      <c r="CD5" s="67" t="s">
        <v>87</v>
      </c>
      <c r="CE5" s="67" t="s">
        <v>88</v>
      </c>
      <c r="CF5" s="67" t="s">
        <v>89</v>
      </c>
      <c r="CG5" s="67" t="s">
        <v>90</v>
      </c>
      <c r="CH5" s="67" t="s">
        <v>92</v>
      </c>
      <c r="CI5" s="67" t="s">
        <v>93</v>
      </c>
      <c r="CJ5" s="67" t="s">
        <v>94</v>
      </c>
      <c r="CK5" s="67" t="s">
        <v>95</v>
      </c>
      <c r="CL5" s="67" t="s">
        <v>91</v>
      </c>
      <c r="CM5" s="67" t="s">
        <v>85</v>
      </c>
      <c r="CN5" s="67" t="s">
        <v>86</v>
      </c>
      <c r="CO5" s="67" t="s">
        <v>87</v>
      </c>
      <c r="CP5" s="67" t="s">
        <v>88</v>
      </c>
      <c r="CQ5" s="67" t="s">
        <v>89</v>
      </c>
      <c r="CR5" s="67" t="s">
        <v>90</v>
      </c>
      <c r="CS5" s="67" t="s">
        <v>92</v>
      </c>
      <c r="CT5" s="67" t="s">
        <v>93</v>
      </c>
      <c r="CU5" s="67" t="s">
        <v>94</v>
      </c>
      <c r="CV5" s="67" t="s">
        <v>95</v>
      </c>
      <c r="CW5" s="67" t="s">
        <v>91</v>
      </c>
      <c r="CX5" s="67" t="s">
        <v>85</v>
      </c>
      <c r="CY5" s="67" t="s">
        <v>86</v>
      </c>
      <c r="CZ5" s="67" t="s">
        <v>87</v>
      </c>
      <c r="DA5" s="67" t="s">
        <v>88</v>
      </c>
      <c r="DB5" s="67" t="s">
        <v>89</v>
      </c>
      <c r="DC5" s="67" t="s">
        <v>90</v>
      </c>
      <c r="DD5" s="67" t="s">
        <v>92</v>
      </c>
      <c r="DE5" s="67" t="s">
        <v>93</v>
      </c>
      <c r="DF5" s="67" t="s">
        <v>94</v>
      </c>
      <c r="DG5" s="67" t="s">
        <v>95</v>
      </c>
      <c r="DH5" s="67" t="s">
        <v>91</v>
      </c>
      <c r="DI5" s="67" t="s">
        <v>85</v>
      </c>
      <c r="DJ5" s="67" t="s">
        <v>86</v>
      </c>
      <c r="DK5" s="67" t="s">
        <v>87</v>
      </c>
      <c r="DL5" s="67" t="s">
        <v>88</v>
      </c>
      <c r="DM5" s="67" t="s">
        <v>89</v>
      </c>
      <c r="DN5" s="67" t="s">
        <v>90</v>
      </c>
      <c r="DO5" s="67" t="s">
        <v>92</v>
      </c>
      <c r="DP5" s="67" t="s">
        <v>93</v>
      </c>
      <c r="DQ5" s="67" t="s">
        <v>94</v>
      </c>
      <c r="DR5" s="67" t="s">
        <v>95</v>
      </c>
      <c r="DS5" s="67" t="s">
        <v>91</v>
      </c>
      <c r="DT5" s="67" t="s">
        <v>85</v>
      </c>
      <c r="DU5" s="67" t="s">
        <v>86</v>
      </c>
      <c r="DV5" s="67" t="s">
        <v>87</v>
      </c>
      <c r="DW5" s="67" t="s">
        <v>88</v>
      </c>
      <c r="DX5" s="67" t="s">
        <v>89</v>
      </c>
      <c r="DY5" s="67" t="s">
        <v>90</v>
      </c>
      <c r="DZ5" s="67" t="s">
        <v>92</v>
      </c>
      <c r="EA5" s="67" t="s">
        <v>93</v>
      </c>
      <c r="EB5" s="67" t="s">
        <v>94</v>
      </c>
      <c r="EC5" s="67" t="s">
        <v>95</v>
      </c>
      <c r="ED5" s="67" t="s">
        <v>91</v>
      </c>
      <c r="EE5" s="67" t="s">
        <v>85</v>
      </c>
      <c r="EF5" s="67" t="s">
        <v>86</v>
      </c>
      <c r="EG5" s="67" t="s">
        <v>87</v>
      </c>
      <c r="EH5" s="67" t="s">
        <v>88</v>
      </c>
      <c r="EI5" s="67" t="s">
        <v>89</v>
      </c>
      <c r="EJ5" s="67" t="s">
        <v>90</v>
      </c>
      <c r="EK5" s="67" t="s">
        <v>92</v>
      </c>
      <c r="EL5" s="67" t="s">
        <v>93</v>
      </c>
      <c r="EM5" s="67" t="s">
        <v>94</v>
      </c>
      <c r="EN5" s="67" t="s">
        <v>95</v>
      </c>
      <c r="EO5" s="67" t="s">
        <v>91</v>
      </c>
    </row>
    <row r="6" spans="1:145" s="55" customFormat="1">
      <c r="A6" s="56" t="s">
        <v>96</v>
      </c>
      <c r="B6" s="61">
        <f t="shared" ref="B6:X6" si="1">B7</f>
        <v>2021</v>
      </c>
      <c r="C6" s="61">
        <f t="shared" si="1"/>
        <v>353434</v>
      </c>
      <c r="D6" s="61">
        <f t="shared" si="1"/>
        <v>47</v>
      </c>
      <c r="E6" s="61">
        <f t="shared" si="1"/>
        <v>17</v>
      </c>
      <c r="F6" s="61">
        <f t="shared" si="1"/>
        <v>1</v>
      </c>
      <c r="G6" s="61">
        <f t="shared" si="1"/>
        <v>0</v>
      </c>
      <c r="H6" s="61" t="str">
        <f t="shared" si="1"/>
        <v>山口県　田布施町</v>
      </c>
      <c r="I6" s="61" t="str">
        <f t="shared" si="1"/>
        <v>法非適用</v>
      </c>
      <c r="J6" s="61" t="str">
        <f t="shared" si="1"/>
        <v>下水道事業</v>
      </c>
      <c r="K6" s="61" t="str">
        <f t="shared" si="1"/>
        <v>公共下水道</v>
      </c>
      <c r="L6" s="61" t="str">
        <f t="shared" si="1"/>
        <v>Cd2</v>
      </c>
      <c r="M6" s="61" t="str">
        <f t="shared" si="1"/>
        <v>非設置</v>
      </c>
      <c r="N6" s="70" t="str">
        <f t="shared" si="1"/>
        <v>-</v>
      </c>
      <c r="O6" s="70" t="str">
        <f t="shared" si="1"/>
        <v>該当数値なし</v>
      </c>
      <c r="P6" s="70">
        <f t="shared" si="1"/>
        <v>48.95</v>
      </c>
      <c r="Q6" s="70">
        <f t="shared" si="1"/>
        <v>95.48</v>
      </c>
      <c r="R6" s="70">
        <f t="shared" si="1"/>
        <v>3938</v>
      </c>
      <c r="S6" s="70">
        <f t="shared" si="1"/>
        <v>14741</v>
      </c>
      <c r="T6" s="70">
        <f t="shared" si="1"/>
        <v>50.42</v>
      </c>
      <c r="U6" s="70">
        <f t="shared" si="1"/>
        <v>292.36</v>
      </c>
      <c r="V6" s="70">
        <f t="shared" si="1"/>
        <v>7183</v>
      </c>
      <c r="W6" s="70">
        <f t="shared" si="1"/>
        <v>2.88</v>
      </c>
      <c r="X6" s="70">
        <f t="shared" si="1"/>
        <v>2494.1</v>
      </c>
      <c r="Y6" s="78">
        <f t="shared" ref="Y6:AH6" si="2">IF(Y7="",NA(),Y7)</f>
        <v>68.459999999999994</v>
      </c>
      <c r="Z6" s="78">
        <f t="shared" si="2"/>
        <v>70.05</v>
      </c>
      <c r="AA6" s="78">
        <f t="shared" si="2"/>
        <v>67.92</v>
      </c>
      <c r="AB6" s="78">
        <f t="shared" si="2"/>
        <v>66.22</v>
      </c>
      <c r="AC6" s="78">
        <f t="shared" si="2"/>
        <v>67.849999999999994</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942.66</v>
      </c>
      <c r="BG6" s="78">
        <f t="shared" si="5"/>
        <v>806.69</v>
      </c>
      <c r="BH6" s="78">
        <f t="shared" si="5"/>
        <v>724.35</v>
      </c>
      <c r="BI6" s="78">
        <f t="shared" si="5"/>
        <v>610.75</v>
      </c>
      <c r="BJ6" s="78">
        <f t="shared" si="5"/>
        <v>525.36</v>
      </c>
      <c r="BK6" s="78">
        <f t="shared" si="5"/>
        <v>966.33</v>
      </c>
      <c r="BL6" s="78">
        <f t="shared" si="5"/>
        <v>958.81</v>
      </c>
      <c r="BM6" s="78">
        <f t="shared" si="5"/>
        <v>1001.3</v>
      </c>
      <c r="BN6" s="78">
        <f t="shared" si="5"/>
        <v>1050.51</v>
      </c>
      <c r="BO6" s="78">
        <f t="shared" si="5"/>
        <v>1108.8</v>
      </c>
      <c r="BP6" s="70" t="str">
        <f>IF(BP7="","",IF(BP7="-","【-】","【"&amp;SUBSTITUTE(TEXT(BP7,"#,##0.00"),"-","△")&amp;"】"))</f>
        <v>【669.11】</v>
      </c>
      <c r="BQ6" s="78">
        <f t="shared" ref="BQ6:BZ6" si="6">IF(BQ7="",NA(),BQ7)</f>
        <v>68.540000000000006</v>
      </c>
      <c r="BR6" s="78">
        <f t="shared" si="6"/>
        <v>73.77</v>
      </c>
      <c r="BS6" s="78">
        <f t="shared" si="6"/>
        <v>74.31</v>
      </c>
      <c r="BT6" s="78">
        <f t="shared" si="6"/>
        <v>78.88</v>
      </c>
      <c r="BU6" s="78">
        <f t="shared" si="6"/>
        <v>72.83</v>
      </c>
      <c r="BV6" s="78">
        <f t="shared" si="6"/>
        <v>81.739999999999995</v>
      </c>
      <c r="BW6" s="78">
        <f t="shared" si="6"/>
        <v>82.88</v>
      </c>
      <c r="BX6" s="78">
        <f t="shared" si="6"/>
        <v>81.88</v>
      </c>
      <c r="BY6" s="78">
        <f t="shared" si="6"/>
        <v>82.65</v>
      </c>
      <c r="BZ6" s="78">
        <f t="shared" si="6"/>
        <v>79.63</v>
      </c>
      <c r="CA6" s="70" t="str">
        <f>IF(CA7="","",IF(CA7="-","【-】","【"&amp;SUBSTITUTE(TEXT(CA7,"#,##0.00"),"-","△")&amp;"】"))</f>
        <v>【99.73】</v>
      </c>
      <c r="CB6" s="78">
        <f t="shared" ref="CB6:CK6" si="7">IF(CB7="",NA(),CB7)</f>
        <v>298.69</v>
      </c>
      <c r="CC6" s="78">
        <f t="shared" si="7"/>
        <v>278.51</v>
      </c>
      <c r="CD6" s="78">
        <f t="shared" si="7"/>
        <v>279.14999999999998</v>
      </c>
      <c r="CE6" s="78">
        <f t="shared" si="7"/>
        <v>265.52</v>
      </c>
      <c r="CF6" s="78">
        <f t="shared" si="7"/>
        <v>289.02999999999997</v>
      </c>
      <c r="CG6" s="78">
        <f t="shared" si="7"/>
        <v>194.31</v>
      </c>
      <c r="CH6" s="78">
        <f t="shared" si="7"/>
        <v>190.99</v>
      </c>
      <c r="CI6" s="78">
        <f t="shared" si="7"/>
        <v>187.55</v>
      </c>
      <c r="CJ6" s="78">
        <f t="shared" si="7"/>
        <v>186.3</v>
      </c>
      <c r="CK6" s="78">
        <f t="shared" si="7"/>
        <v>213.66</v>
      </c>
      <c r="CL6" s="70" t="str">
        <f>IF(CL7="","",IF(CL7="-","【-】","【"&amp;SUBSTITUTE(TEXT(CL7,"#,##0.00"),"-","△")&amp;"】"))</f>
        <v>【134.98】</v>
      </c>
      <c r="CM6" s="78" t="str">
        <f t="shared" ref="CM6:CV6" si="8">IF(CM7="",NA(),CM7)</f>
        <v>-</v>
      </c>
      <c r="CN6" s="78" t="str">
        <f t="shared" si="8"/>
        <v>-</v>
      </c>
      <c r="CO6" s="78" t="str">
        <f t="shared" si="8"/>
        <v>-</v>
      </c>
      <c r="CP6" s="78" t="str">
        <f t="shared" si="8"/>
        <v>-</v>
      </c>
      <c r="CQ6" s="78" t="str">
        <f t="shared" si="8"/>
        <v>-</v>
      </c>
      <c r="CR6" s="78">
        <f t="shared" si="8"/>
        <v>53.5</v>
      </c>
      <c r="CS6" s="78">
        <f t="shared" si="8"/>
        <v>52.58</v>
      </c>
      <c r="CT6" s="78">
        <f t="shared" si="8"/>
        <v>50.94</v>
      </c>
      <c r="CU6" s="78">
        <f t="shared" si="8"/>
        <v>50.53</v>
      </c>
      <c r="CV6" s="78">
        <f t="shared" si="8"/>
        <v>48.19</v>
      </c>
      <c r="CW6" s="70" t="str">
        <f>IF(CW7="","",IF(CW7="-","【-】","【"&amp;SUBSTITUTE(TEXT(CW7,"#,##0.00"),"-","△")&amp;"】"))</f>
        <v>【59.99】</v>
      </c>
      <c r="CX6" s="78">
        <f t="shared" ref="CX6:DG6" si="9">IF(CX7="",NA(),CX7)</f>
        <v>98.51</v>
      </c>
      <c r="CY6" s="78">
        <f t="shared" si="9"/>
        <v>98.5</v>
      </c>
      <c r="CZ6" s="78">
        <f t="shared" si="9"/>
        <v>98.01</v>
      </c>
      <c r="DA6" s="78">
        <f t="shared" si="9"/>
        <v>98</v>
      </c>
      <c r="DB6" s="78">
        <f t="shared" si="9"/>
        <v>97.95</v>
      </c>
      <c r="DC6" s="78">
        <f t="shared" si="9"/>
        <v>83.51</v>
      </c>
      <c r="DD6" s="78">
        <f t="shared" si="9"/>
        <v>83.02</v>
      </c>
      <c r="DE6" s="78">
        <f t="shared" si="9"/>
        <v>82.55</v>
      </c>
      <c r="DF6" s="78">
        <f t="shared" si="9"/>
        <v>82.08</v>
      </c>
      <c r="DG6" s="78">
        <f t="shared" si="9"/>
        <v>82.26</v>
      </c>
      <c r="DH6" s="70" t="str">
        <f>IF(DH7="","",IF(DH7="-","【-】","【"&amp;SUBSTITUTE(TEXT(DH7,"#,##0.00"),"-","△")&amp;"】"))</f>
        <v>【95.72】</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0.16</v>
      </c>
      <c r="EK6" s="78">
        <f t="shared" si="12"/>
        <v>0.13</v>
      </c>
      <c r="EL6" s="78">
        <f t="shared" si="12"/>
        <v>0.15</v>
      </c>
      <c r="EM6" s="78">
        <f t="shared" si="12"/>
        <v>1.65</v>
      </c>
      <c r="EN6" s="78">
        <f t="shared" si="12"/>
        <v>0.1</v>
      </c>
      <c r="EO6" s="70" t="str">
        <f>IF(EO7="","",IF(EO7="-","【-】","【"&amp;SUBSTITUTE(TEXT(EO7,"#,##0.00"),"-","△")&amp;"】"))</f>
        <v>【0.24】</v>
      </c>
    </row>
    <row r="7" spans="1:145" s="55" customFormat="1">
      <c r="A7" s="56"/>
      <c r="B7" s="62">
        <v>2021</v>
      </c>
      <c r="C7" s="62">
        <v>353434</v>
      </c>
      <c r="D7" s="62">
        <v>47</v>
      </c>
      <c r="E7" s="62">
        <v>17</v>
      </c>
      <c r="F7" s="62">
        <v>1</v>
      </c>
      <c r="G7" s="62">
        <v>0</v>
      </c>
      <c r="H7" s="62" t="s">
        <v>97</v>
      </c>
      <c r="I7" s="62" t="s">
        <v>98</v>
      </c>
      <c r="J7" s="62" t="s">
        <v>99</v>
      </c>
      <c r="K7" s="62" t="s">
        <v>100</v>
      </c>
      <c r="L7" s="62" t="s">
        <v>101</v>
      </c>
      <c r="M7" s="62" t="s">
        <v>102</v>
      </c>
      <c r="N7" s="71" t="s">
        <v>41</v>
      </c>
      <c r="O7" s="71" t="s">
        <v>103</v>
      </c>
      <c r="P7" s="71">
        <v>48.95</v>
      </c>
      <c r="Q7" s="71">
        <v>95.48</v>
      </c>
      <c r="R7" s="71">
        <v>3938</v>
      </c>
      <c r="S7" s="71">
        <v>14741</v>
      </c>
      <c r="T7" s="71">
        <v>50.42</v>
      </c>
      <c r="U7" s="71">
        <v>292.36</v>
      </c>
      <c r="V7" s="71">
        <v>7183</v>
      </c>
      <c r="W7" s="71">
        <v>2.88</v>
      </c>
      <c r="X7" s="71">
        <v>2494.1</v>
      </c>
      <c r="Y7" s="71">
        <v>68.459999999999994</v>
      </c>
      <c r="Z7" s="71">
        <v>70.05</v>
      </c>
      <c r="AA7" s="71">
        <v>67.92</v>
      </c>
      <c r="AB7" s="71">
        <v>66.22</v>
      </c>
      <c r="AC7" s="71">
        <v>67.849999999999994</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942.66</v>
      </c>
      <c r="BG7" s="71">
        <v>806.69</v>
      </c>
      <c r="BH7" s="71">
        <v>724.35</v>
      </c>
      <c r="BI7" s="71">
        <v>610.75</v>
      </c>
      <c r="BJ7" s="71">
        <v>525.36</v>
      </c>
      <c r="BK7" s="71">
        <v>966.33</v>
      </c>
      <c r="BL7" s="71">
        <v>958.81</v>
      </c>
      <c r="BM7" s="71">
        <v>1001.3</v>
      </c>
      <c r="BN7" s="71">
        <v>1050.51</v>
      </c>
      <c r="BO7" s="71">
        <v>1108.8</v>
      </c>
      <c r="BP7" s="71">
        <v>669.11</v>
      </c>
      <c r="BQ7" s="71">
        <v>68.540000000000006</v>
      </c>
      <c r="BR7" s="71">
        <v>73.77</v>
      </c>
      <c r="BS7" s="71">
        <v>74.31</v>
      </c>
      <c r="BT7" s="71">
        <v>78.88</v>
      </c>
      <c r="BU7" s="71">
        <v>72.83</v>
      </c>
      <c r="BV7" s="71">
        <v>81.739999999999995</v>
      </c>
      <c r="BW7" s="71">
        <v>82.88</v>
      </c>
      <c r="BX7" s="71">
        <v>81.88</v>
      </c>
      <c r="BY7" s="71">
        <v>82.65</v>
      </c>
      <c r="BZ7" s="71">
        <v>79.63</v>
      </c>
      <c r="CA7" s="71">
        <v>99.73</v>
      </c>
      <c r="CB7" s="71">
        <v>298.69</v>
      </c>
      <c r="CC7" s="71">
        <v>278.51</v>
      </c>
      <c r="CD7" s="71">
        <v>279.14999999999998</v>
      </c>
      <c r="CE7" s="71">
        <v>265.52</v>
      </c>
      <c r="CF7" s="71">
        <v>289.02999999999997</v>
      </c>
      <c r="CG7" s="71">
        <v>194.31</v>
      </c>
      <c r="CH7" s="71">
        <v>190.99</v>
      </c>
      <c r="CI7" s="71">
        <v>187.55</v>
      </c>
      <c r="CJ7" s="71">
        <v>186.3</v>
      </c>
      <c r="CK7" s="71">
        <v>213.66</v>
      </c>
      <c r="CL7" s="71">
        <v>134.97999999999999</v>
      </c>
      <c r="CM7" s="71" t="s">
        <v>41</v>
      </c>
      <c r="CN7" s="71" t="s">
        <v>41</v>
      </c>
      <c r="CO7" s="71" t="s">
        <v>41</v>
      </c>
      <c r="CP7" s="71" t="s">
        <v>41</v>
      </c>
      <c r="CQ7" s="71" t="s">
        <v>41</v>
      </c>
      <c r="CR7" s="71">
        <v>53.5</v>
      </c>
      <c r="CS7" s="71">
        <v>52.58</v>
      </c>
      <c r="CT7" s="71">
        <v>50.94</v>
      </c>
      <c r="CU7" s="71">
        <v>50.53</v>
      </c>
      <c r="CV7" s="71">
        <v>48.19</v>
      </c>
      <c r="CW7" s="71">
        <v>59.99</v>
      </c>
      <c r="CX7" s="71">
        <v>98.51</v>
      </c>
      <c r="CY7" s="71">
        <v>98.5</v>
      </c>
      <c r="CZ7" s="71">
        <v>98.01</v>
      </c>
      <c r="DA7" s="71">
        <v>98</v>
      </c>
      <c r="DB7" s="71">
        <v>97.95</v>
      </c>
      <c r="DC7" s="71">
        <v>83.51</v>
      </c>
      <c r="DD7" s="71">
        <v>83.02</v>
      </c>
      <c r="DE7" s="71">
        <v>82.55</v>
      </c>
      <c r="DF7" s="71">
        <v>82.08</v>
      </c>
      <c r="DG7" s="71">
        <v>82.26</v>
      </c>
      <c r="DH7" s="71">
        <v>95.72</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0.16</v>
      </c>
      <c r="EK7" s="71">
        <v>0.13</v>
      </c>
      <c r="EL7" s="71">
        <v>0.15</v>
      </c>
      <c r="EM7" s="71">
        <v>1.65</v>
      </c>
      <c r="EN7" s="71">
        <v>0.1</v>
      </c>
      <c r="EO7" s="71">
        <v>0.24</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35</v>
      </c>
      <c r="B10" s="63">
        <f>DATEVALUE($B7+12-B11&amp;"/1/"&amp;B12)</f>
        <v>47119</v>
      </c>
      <c r="C10" s="63">
        <f>DATEVALUE($B7+12-C11&amp;"/1/"&amp;C12)</f>
        <v>47484</v>
      </c>
      <c r="D10" s="64">
        <f>DATEVALUE($B7+12-D11&amp;"/1/"&amp;D12)</f>
        <v>47849</v>
      </c>
      <c r="E10" s="64">
        <f>DATEVALUE($B7+12-E11&amp;"/1/"&amp;E12)</f>
        <v>48215</v>
      </c>
      <c r="F10" s="64">
        <f>DATEVALUE($B7+12-F11&amp;"/1/"&amp;F12)</f>
        <v>48582</v>
      </c>
    </row>
    <row r="11" spans="1:145">
      <c r="B11">
        <v>4</v>
      </c>
      <c r="C11">
        <v>3</v>
      </c>
      <c r="D11">
        <v>2</v>
      </c>
      <c r="E11">
        <v>1</v>
      </c>
      <c r="F11">
        <v>0</v>
      </c>
      <c r="G11" t="s">
        <v>109</v>
      </c>
    </row>
    <row r="12" spans="1:145">
      <c r="B12">
        <v>1</v>
      </c>
      <c r="C12">
        <v>1</v>
      </c>
      <c r="D12">
        <v>1</v>
      </c>
      <c r="E12">
        <v>2</v>
      </c>
      <c r="F12">
        <v>3</v>
      </c>
      <c r="G12" t="s">
        <v>110</v>
      </c>
    </row>
    <row r="13" spans="1:145">
      <c r="B13" t="s">
        <v>111</v>
      </c>
      <c r="C13" t="s">
        <v>111</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石﨑 通宗</cp:lastModifiedBy>
  <dcterms:created xsi:type="dcterms:W3CDTF">2023-01-12T23:54:13Z</dcterms:created>
  <dcterms:modified xsi:type="dcterms:W3CDTF">2023-02-02T06:39:46Z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2023-02-02T06:39:46Z</vt:filetime>
  </property>
</Properties>
</file>