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D:\★施設課\5 集落排水関係\3-2 経営比較分析表\R3決算\送付用\"/>
    </mc:Choice>
  </mc:AlternateContent>
  <xr:revisionPtr revIDLastSave="0" documentId="13_ncr:1_{98ACD247-0D0F-431F-B148-8267DF93B9BF}" xr6:coauthVersionLast="36" xr6:coauthVersionMax="36" xr10:uidLastSave="{00000000-0000-0000-0000-000000000000}"/>
  <workbookProtection workbookAlgorithmName="SHA-512" workbookHashValue="snPHvDCqqF+fzEAgQFQUfoYtBpVZSKKJBiPhQHZVR8nsos3vUK8gscFI5OR5wdfGTRNnQz+VByZi6BnmkDdpHw==" workbookSaltValue="+vX6aow6uZRIVbX2XhG5v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<sst xmlns="http://schemas.openxmlformats.org/spreadsheetml/2006/main" count="236" uniqueCount="121">
  <si>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</si>
  <si>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</si>
  <si>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</si>
  <si>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</si>
  <si>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</si>
  <si>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</si>
  <si>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</si>
  <si>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</si>
  <si>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</si>
  <si>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</si>
  <si>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</si>
  <si>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</si>
  <si>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</si>
  <si>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</si>
  <si>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</si>
  <si>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</si>
  <si>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</si>
  <si>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</si>
  <si>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</si>
  <si>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</si>
  <si>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</si>
  <si>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</si>
  <si>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</si>
  <si>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</si>
  <si>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</si>
  <si>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</si>
  <si>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</si>
  <si>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</si>
  <si>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</si>
  <si>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</si>
  <si>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</si>
  <si>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</si>
  <si>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</si>
  <si>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</si>
  <si>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</si>
  <si>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</si>
  <si>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</si>
  <si>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</si>
  <si>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</si>
  <si>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</si>
  <si>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</si>
  <si>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</si>
  <si>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</si>
  <si>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</si>
  <si>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</si>
  <si>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</si>
  <si>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</si>
  <si>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</si>
  <si>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</si>
  <si>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</si>
  <si>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</si>
  <si>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</si>
  <si>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</si>
  <si>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</si>
  <si>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</si>
  <si>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</si>
  <si>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</si>
  <si>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</si>
  <si>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</si>
  <si>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</si>
  <si>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</si>
  <si>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</si>
  <si>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</si>
  <si>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</si>
  <si>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</si>
  <si>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</si>
  <si>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</si>
  <si>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</si>
  <si>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</si>
  <si>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</si>
  <si>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</si>
  <si>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</si>
  <si>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</si>
  <si>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</si>
  <si>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</si>
  <si>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</si>
  <si>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</si>
  <si>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</si>
  <si>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</si>
  <si>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</si>
  <si>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</si>
  <si>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</si>
  <si>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</si>
  <si>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</si>
  <si>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</si>
  <si>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</si>
  <si>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</si>
  <si>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</si>
  <si>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</si>
  <si>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</si>
  <si>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</si>
  <si>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</si>
  <si>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</si>
  <si>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</si>
  <si>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</si>
  <si>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</si>
  <si>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</si>
  <si>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</si>
  <si>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</si>
  <si>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</si>
  <si>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</si>
  <si>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</si>
  <si>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</si>
  <si>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</si>
  <si>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</si>
  <si>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</si>
  <si>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</si>
  <si>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</si>
  <si>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</si>
  <si>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</si>
  <si>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</si>
  <si>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</si>
  <si>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</si>
  <si>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</si>
  <si>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</si>
  <si>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</si>
  <si>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</si>
  <si>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</si>
  <si>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は前年度よりも微増し、100％近い比率となった。年度により多少上下するとはいえ、今後計画的な機械設備の更新等による汚水処理の効率向上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しており、今後経営を圧迫しないよう計画的な借り方をしていく必要がある。
・経費回収率は、前年度より微減ではあるもののほぼ100%に近い。今後も計画的な機械設備の更新等により汚水処理の効率向上や使用料の見直し等、より一層の経営改善に取組む必要がある。
・汚水処理原価は、全国平均を下回っているものの、今後も計画的な機械設備の更新等による汚水処理の効率向上や使用料の見直し等、経営改善の取組が必要である。
・施設利用率及び水洗化率ともに、全国平均は上回っているが、今後も未加入者の調査、新規繋ぎ込みへの周知等に取組むことで、率を上げていきたい。</t>
    <rPh sb="9" eb="12">
      <t>ゼンネンド</t>
    </rPh>
    <rPh sb="15" eb="17">
      <t>ビゾウ</t>
    </rPh>
    <rPh sb="23" eb="24">
      <t>チカ</t>
    </rPh>
    <rPh sb="25" eb="27">
      <t>ヒリツ</t>
    </rPh>
    <rPh sb="32" eb="33">
      <t>トシ</t>
    </rPh>
    <rPh sb="33" eb="34">
      <t>ド</t>
    </rPh>
    <rPh sb="37" eb="39">
      <t>タショウ</t>
    </rPh>
    <rPh sb="39" eb="41">
      <t>ジョウゲ</t>
    </rPh>
    <rPh sb="74" eb="75">
      <t>スス</t>
    </rPh>
    <rPh sb="77" eb="79">
      <t>イッポウ</t>
    </rPh>
    <rPh sb="88" eb="89">
      <t>フク</t>
    </rPh>
    <rPh sb="211" eb="213">
      <t>コンゴ</t>
    </rPh>
    <rPh sb="223" eb="225">
      <t>ケイカク</t>
    </rPh>
    <rPh sb="225" eb="226">
      <t>テキ</t>
    </rPh>
    <rPh sb="227" eb="228">
      <t>カ</t>
    </rPh>
    <rPh sb="229" eb="230">
      <t>カタ</t>
    </rPh>
    <rPh sb="235" eb="237">
      <t>ヒツヨウ</t>
    </rPh>
    <rPh sb="250" eb="253">
      <t>ゼンネンド</t>
    </rPh>
    <rPh sb="255" eb="257">
      <t>ビゲン</t>
    </rPh>
    <rPh sb="271" eb="272">
      <t>チカ</t>
    </rPh>
    <phoneticPr fontId="4"/>
  </si>
  <si>
    <t>　人口や世帯の減少が著しい状況下、健全運営のハードルは高いが、今後の人口減少・需要予測等を踏まえながら、年度毎の現状把握をおこない、機能診断及び最適整備構想のもと、長寿命化等計画的な施設の改善及び維持管理に努める。また、可能な限り効率化を図り、適宜利用料金の見直し等も検討する。
　また令和6年度からの公営企業会計切り替えにむけ、一層の健全化を図ることとしている。</t>
    <rPh sb="52" eb="54">
      <t>ネンド</t>
    </rPh>
    <rPh sb="54" eb="55">
      <t>ゴト</t>
    </rPh>
    <rPh sb="143" eb="145">
      <t>レイワ</t>
    </rPh>
    <rPh sb="146" eb="148">
      <t>ネンド</t>
    </rPh>
    <rPh sb="157" eb="158">
      <t>キ</t>
    </rPh>
    <rPh sb="159" eb="160">
      <t>カ</t>
    </rPh>
    <rPh sb="165" eb="167">
      <t>イッソウ</t>
    </rPh>
    <rPh sb="168" eb="171">
      <t>ケンゼンカ</t>
    </rPh>
    <rPh sb="172" eb="173">
      <t>ハカ</t>
    </rPh>
    <phoneticPr fontId="4"/>
  </si>
  <si>
    <t xml:space="preserve"> 町が管理する漁業集落排水施設は3地区あるが、竣工年度は平成元年から平成10年で、もっとも古い施設は30年以上経過している。すべての地区で機能保全計画を策定しており、今後も計画的に改修を行うこととしている。1地区が令和5年度には全ての改修を終え、その他の2地区については令和5年度より設計、工事を並行しておこなう予定。今後も機能保全計画に基づき計画的に改修工事をおこなっていきたい。</t>
    <rPh sb="53" eb="55">
      <t>イジョウ</t>
    </rPh>
    <rPh sb="66" eb="68">
      <t>チク</t>
    </rPh>
    <rPh sb="69" eb="71">
      <t>キノウ</t>
    </rPh>
    <rPh sb="71" eb="73">
      <t>ホゼン</t>
    </rPh>
    <rPh sb="73" eb="75">
      <t>ケイカク</t>
    </rPh>
    <rPh sb="76" eb="78">
      <t>サクテイ</t>
    </rPh>
    <rPh sb="83" eb="85">
      <t>コンゴ</t>
    </rPh>
    <rPh sb="104" eb="106">
      <t>チク</t>
    </rPh>
    <rPh sb="107" eb="109">
      <t>レイワ</t>
    </rPh>
    <rPh sb="110" eb="112">
      <t>ネンド</t>
    </rPh>
    <rPh sb="114" eb="115">
      <t>スベ</t>
    </rPh>
    <rPh sb="117" eb="119">
      <t>カイシュウ</t>
    </rPh>
    <rPh sb="120" eb="121">
      <t>オ</t>
    </rPh>
    <rPh sb="135" eb="137">
      <t>レイワ</t>
    </rPh>
    <rPh sb="138" eb="140">
      <t>ネンド</t>
    </rPh>
    <rPh sb="142" eb="144">
      <t>セッケイ</t>
    </rPh>
    <rPh sb="145" eb="147">
      <t>コウジ</t>
    </rPh>
    <rPh sb="148" eb="150">
      <t>ヘイコウ</t>
    </rPh>
    <rPh sb="156" eb="158">
      <t>ヨテイ</t>
    </rPh>
    <rPh sb="159" eb="161">
      <t>コンゴ</t>
    </rPh>
    <rPh sb="162" eb="164">
      <t>キノウ</t>
    </rPh>
    <rPh sb="164" eb="166">
      <t>ホゼン</t>
    </rPh>
    <rPh sb="166" eb="168">
      <t>ケイカク</t>
    </rPh>
    <rPh sb="169" eb="170">
      <t>モト</t>
    </rPh>
    <rPh sb="172" eb="175">
      <t>ケイカクテキ</t>
    </rPh>
    <rPh sb="176" eb="178">
      <t>カイシュウ</t>
    </rPh>
    <rPh sb="178" eb="180">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</si>
</sst>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8E-4A41-815B-5256D58A31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formatCode="#,##0.00;&quot;△&quot;#,##0.00">
                  <c:v>0</c:v>
                </c:pt>
                <c:pt idx="3">
                  <c:v>0.01</c:v>
                </c:pt>
                <c:pt idx="4" formatCode="#,##0.00;&quot;△&quot;#,##0.00">
                  <c:v>0</c:v>
                </c:pt>
              </c:numCache>
            </c:numRef>
          </c:val>
          <c:smooth val="0"/>
          <c:extLst>
            <c:ext xmlns:c16="http://schemas.microsoft.com/office/drawing/2014/chart" uri="{C3380CC4-5D6E-409C-BE32-E72D297353CC}">
              <c16:uniqueId val="{00000001-058E-4A41-815B-5256D58A31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c:ext xmlns:c16="http://schemas.microsoft.com/office/drawing/2014/chart" uri="{C3380CC4-5D6E-409C-BE32-E72D297353CC}">
              <c16:uniqueId val="{00000000-2B28-4F62-8FF3-78734F021F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39.130000000000003</c:v>
                </c:pt>
                <c:pt idx="3">
                  <c:v>40.29</c:v>
                </c:pt>
                <c:pt idx="4">
                  <c:v>40.11</c:v>
                </c:pt>
              </c:numCache>
            </c:numRef>
          </c:val>
          <c:smooth val="0"/>
          <c:extLst>
            <c:ext xmlns:c16="http://schemas.microsoft.com/office/drawing/2014/chart" uri="{C3380CC4-5D6E-409C-BE32-E72D297353CC}">
              <c16:uniqueId val="{00000001-2B28-4F62-8FF3-78734F021F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98.29</c:v>
                </c:pt>
                <c:pt idx="1">
                  <c:v>98.38</c:v>
                </c:pt>
                <c:pt idx="2">
                  <c:v>98.46</c:v>
                </c:pt>
                <c:pt idx="3">
                  <c:v>97.69</c:v>
                </c:pt>
                <c:pt idx="4">
                  <c:v>99.36</c:v>
                </c:pt>
              </c:numCache>
            </c:numRef>
          </c:val>
          <c:extLst>
            <c:ext xmlns:c16="http://schemas.microsoft.com/office/drawing/2014/chart" uri="{C3380CC4-5D6E-409C-BE32-E72D297353CC}">
              <c16:uniqueId val="{00000000-852F-4EF8-8EDF-EEF3D76AF0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86.33</c:v>
                </c:pt>
                <c:pt idx="3">
                  <c:v>87.49</c:v>
                </c:pt>
                <c:pt idx="4">
                  <c:v>87.61</c:v>
                </c:pt>
              </c:numCache>
            </c:numRef>
          </c:val>
          <c:smooth val="0"/>
          <c:extLst>
            <c:ext xmlns:c16="http://schemas.microsoft.com/office/drawing/2014/chart" uri="{C3380CC4-5D6E-409C-BE32-E72D297353CC}">
              <c16:uniqueId val="{00000001-852F-4EF8-8EDF-EEF3D76AF0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92.59</c:v>
                </c:pt>
                <c:pt idx="1">
                  <c:v>99.62</c:v>
                </c:pt>
                <c:pt idx="2">
                  <c:v>99.93</c:v>
                </c:pt>
                <c:pt idx="3">
                  <c:v>98.09</c:v>
                </c:pt>
                <c:pt idx="4">
                  <c:v>98.52</c:v>
                </c:pt>
              </c:numCache>
            </c:numRef>
          </c:val>
          <c:extLst>
            <c:ext xmlns:c16="http://schemas.microsoft.com/office/drawing/2014/chart" uri="{C3380CC4-5D6E-409C-BE32-E72D297353CC}">
              <c16:uniqueId val="{00000000-CE26-427E-B522-DAC436448C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26-427E-B522-DAC436448C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3-4453-B2ED-4FF3BBCAC2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3-4453-B2ED-4FF3BBCAC2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8E-4E8F-9F84-7ADF6B3F44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8E-4E8F-9F84-7ADF6B3F44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4-4AFC-A89A-1FAB80A2F9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4-4AFC-A89A-1FAB80A2F9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5-4DF1-B246-5CFE10A99C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5-4DF1-B246-5CFE10A99C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87.85</c:v>
                </c:pt>
                <c:pt idx="1">
                  <c:v>108.46</c:v>
                </c:pt>
                <c:pt idx="2">
                  <c:v>36.159999999999997</c:v>
                </c:pt>
                <c:pt idx="3">
                  <c:v>75.290000000000006</c:v>
                </c:pt>
                <c:pt idx="4" formatCode="#,##0.00;&quot;△&quot;#,##0.00">
                  <c:v>0</c:v>
                </c:pt>
              </c:numCache>
            </c:numRef>
          </c:val>
          <c:extLst>
            <c:ext xmlns:c16="http://schemas.microsoft.com/office/drawing/2014/chart" uri="{C3380CC4-5D6E-409C-BE32-E72D297353CC}">
              <c16:uniqueId val="{00000000-9EB0-4FE2-B3BC-56440F1EFB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641.42999999999995</c:v>
                </c:pt>
                <c:pt idx="3">
                  <c:v>807.81</c:v>
                </c:pt>
                <c:pt idx="4">
                  <c:v>733.23</c:v>
                </c:pt>
              </c:numCache>
            </c:numRef>
          </c:val>
          <c:smooth val="0"/>
          <c:extLst>
            <c:ext xmlns:c16="http://schemas.microsoft.com/office/drawing/2014/chart" uri="{C3380CC4-5D6E-409C-BE32-E72D297353CC}">
              <c16:uniqueId val="{00000001-9EB0-4FE2-B3BC-56440F1EFB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96.92</c:v>
                </c:pt>
              </c:numCache>
            </c:numRef>
          </c:val>
          <c:extLst>
            <c:ext xmlns:c16="http://schemas.microsoft.com/office/drawing/2014/chart" uri="{C3380CC4-5D6E-409C-BE32-E72D297353CC}">
              <c16:uniqueId val="{00000000-EE30-4C56-A1C3-B42B53BCD5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56.93</c:v>
                </c:pt>
                <c:pt idx="3">
                  <c:v>49.44</c:v>
                </c:pt>
                <c:pt idx="4">
                  <c:v>54.39</c:v>
                </c:pt>
              </c:numCache>
            </c:numRef>
          </c:val>
          <c:smooth val="0"/>
          <c:extLst>
            <c:ext xmlns:c16="http://schemas.microsoft.com/office/drawing/2014/chart" uri="{C3380CC4-5D6E-409C-BE32-E72D297353CC}">
              <c16:uniqueId val="{00000001-EE30-4C56-A1C3-B42B53BCD5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c:v>
                </c:pt>
                <c:pt idx="1">
                  <c:v>215.22</c:v>
                </c:pt>
                <c:pt idx="2">
                  <c:v>215.21</c:v>
                </c:pt>
                <c:pt idx="3">
                  <c:v>211.49</c:v>
                </c:pt>
                <c:pt idx="4">
                  <c:v>214.53</c:v>
                </c:pt>
              </c:numCache>
            </c:numRef>
          </c:val>
          <c:extLst>
            <c:ext xmlns:c16="http://schemas.microsoft.com/office/drawing/2014/chart" uri="{C3380CC4-5D6E-409C-BE32-E72D297353CC}">
              <c16:uniqueId val="{00000000-164C-4BE5-88F3-491778874C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300.17</c:v>
                </c:pt>
                <c:pt idx="3">
                  <c:v>343.49</c:v>
                </c:pt>
                <c:pt idx="4">
                  <c:v>318.06</c:v>
                </c:pt>
              </c:numCache>
            </c:numRef>
          </c:val>
          <c:smooth val="0"/>
          <c:extLst>
            <c:ext xmlns:c16="http://schemas.microsoft.com/office/drawing/2014/chart" uri="{C3380CC4-5D6E-409C-BE32-E72D297353CC}">
              <c16:uniqueId val="{00000001-164C-4BE5-88F3-491778874C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O89" sqref="BO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阿武町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3118</v>
      </c>
      <c r="AM8" s="42"/>
      <c r="AN8" s="42"/>
      <c r="AO8" s="42"/>
      <c r="AP8" s="42"/>
      <c r="AQ8" s="42"/>
      <c r="AR8" s="42"/>
      <c r="AS8" s="42"/>
      <c r="AT8" s="35">
        <f>データ!T6</f>
        <v>115.95</v>
      </c>
      <c r="AU8" s="35"/>
      <c r="AV8" s="35"/>
      <c r="AW8" s="35"/>
      <c r="AX8" s="35"/>
      <c r="AY8" s="35"/>
      <c r="AZ8" s="35"/>
      <c r="BA8" s="35"/>
      <c r="BB8" s="35">
        <f>データ!U6</f>
        <v>26.89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25.48</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787</v>
      </c>
      <c r="AM10" s="42"/>
      <c r="AN10" s="42"/>
      <c r="AO10" s="42"/>
      <c r="AP10" s="42"/>
      <c r="AQ10" s="42"/>
      <c r="AR10" s="42"/>
      <c r="AS10" s="42"/>
      <c r="AT10" s="35">
        <f>データ!W6</f>
        <v>0.22</v>
      </c>
      <c r="AU10" s="35"/>
      <c r="AV10" s="35"/>
      <c r="AW10" s="35"/>
      <c r="AX10" s="35"/>
      <c r="AY10" s="35"/>
      <c r="AZ10" s="35"/>
      <c r="BA10" s="35"/>
      <c r="BB10" s="35">
        <f>データ!X6</f>
        <v>3577.27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45</v>
      </c>
      <c r="N86" s="12" t="s">
        <v>45</v>
      </c>
      <c r="O86" s="12" t="str">
        <f>データ!EO6</f>
        <v>【0.01】</v>
      </c>
    </row>
  </sheetData>
  <sheetProtection algorithmName="SHA-512" hashValue="ckeDqmEuy06GlftD35//fLeupW08QURMRVvhnno6HkKU2LpQmgwgzSkNKkuMFPKvAA4lAuViNHmxXRwcY05m2Q==" saltValue="SEaHGAZCWik2DQ/e2a/1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355020</v>
      </c>
      <c r="D6" s="19">
        <f t="shared" si="3"/>
        <v>47</v>
      </c>
      <c r="E6" s="19">
        <f t="shared" si="3"/>
        <v>17</v>
      </c>
      <c r="F6" s="19">
        <f t="shared" si="3"/>
        <v>6</v>
      </c>
      <c r="G6" s="19">
        <f t="shared" si="3"/>
        <v>0</v>
      </c>
      <c r="H6" s="19" t="str">
        <f t="shared" si="3"/>
        <v>山口県　阿武町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25.48</v>
      </c>
      <c r="Q6" s="20">
        <f t="shared" si="3"/>
        <v>100</v>
      </c>
      <c r="R6" s="20">
        <f t="shared" si="3"/>
        <v>4400</v>
      </c>
      <c r="S6" s="20">
        <f t="shared" si="3"/>
        <v>3118</v>
      </c>
      <c r="T6" s="20">
        <f t="shared" si="3"/>
        <v>115.95</v>
      </c>
      <c r="U6" s="20">
        <f t="shared" si="3"/>
        <v>26.89</v>
      </c>
      <c r="V6" s="20">
        <f t="shared" si="3"/>
        <v>787</v>
      </c>
      <c r="W6" s="20">
        <f t="shared" si="3"/>
        <v>0.22</v>
      </c>
      <c r="X6" s="20">
        <f t="shared" si="3"/>
        <v>3577.27</v>
      </c>
      <c r="Y6" s="21">
        <f>IF(Y7="",NA(),Y7)</f>
        <v>92.59</v>
      </c>
      <c r="Z6" s="21">
        <f t="shared" ref="Z6:AH6" si="4">IF(Z7="",NA(),Z7)</f>
        <v>99.62</v>
      </c>
      <c r="AA6" s="21">
        <f t="shared" si="4"/>
        <v>99.93</v>
      </c>
      <c r="AB6" s="21">
        <f t="shared" si="4"/>
        <v>98.09</v>
      </c>
      <c r="AC6" s="21">
        <f t="shared" si="4"/>
        <v>98.52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87.85</v>
      </c>
      <c r="BG6" s="21">
        <f t="shared" ref="BG6:BO6" si="7">IF(BG7="",NA(),BG7)</f>
        <v>108.46</v>
      </c>
      <c r="BH6" s="21">
        <f t="shared" si="7"/>
        <v>36.159999999999997</v>
      </c>
      <c r="BI6" s="21">
        <f t="shared" si="7"/>
        <v>75.290000000000006</v>
      </c>
      <c r="BJ6" s="20">
        <f t="shared" si="7"/>
        <v>0</v>
      </c>
      <c r="BK6" s="21">
        <f t="shared" si="7"/>
        <v>1060.8599999999999</v>
      </c>
      <c r="BL6" s="21">
        <f t="shared" si="7"/>
        <v>1006.65</v>
      </c>
      <c r="BM6" s="21">
        <f t="shared" si="7"/>
        <v>641.42999999999995</v>
      </c>
      <c r="BN6" s="21">
        <f t="shared" si="7"/>
        <v>807.81</v>
      </c>
      <c r="BO6" s="21">
        <f t="shared" si="7"/>
        <v>733.23</v>
      </c>
      <c r="BP6" s="20" t="str">
        <f>IF(BP7="","",IF(BP7="-","【-】","【"&amp;SUBSTITUTE(TEXT(BP7,"#,##0.00"),"-","△")&amp;"】"))</f>
        <v>【974.72】</v>
      </c>
      <c r="BQ6" s="21">
        <f>IF(BQ7="",NA(),BQ7)</f>
        <v>100</v>
      </c>
      <c r="BR6" s="21">
        <f t="shared" ref="BR6:BZ6" si="8">IF(BR7="",NA(),BR7)</f>
        <v>100</v>
      </c>
      <c r="BS6" s="21">
        <f t="shared" si="8"/>
        <v>100</v>
      </c>
      <c r="BT6" s="21">
        <f t="shared" si="8"/>
        <v>100</v>
      </c>
      <c r="BU6" s="21">
        <f t="shared" si="8"/>
        <v>96.92</v>
      </c>
      <c r="BV6" s="21">
        <f t="shared" si="8"/>
        <v>45.81</v>
      </c>
      <c r="BW6" s="21">
        <f t="shared" si="8"/>
        <v>43.43</v>
      </c>
      <c r="BX6" s="21">
        <f t="shared" si="8"/>
        <v>56.93</v>
      </c>
      <c r="BY6" s="21">
        <f t="shared" si="8"/>
        <v>49.44</v>
      </c>
      <c r="BZ6" s="21">
        <f t="shared" si="8"/>
        <v>54.39</v>
      </c>
      <c r="CA6" s="20" t="str">
        <f>IF(CA7="","",IF(CA7="-","【-】","【"&amp;SUBSTITUTE(TEXT(CA7,"#,##0.00"),"-","△")&amp;"】"))</f>
        <v>【44.22】</v>
      </c>
      <c r="CB6" s="21">
        <f>IF(CB7="",NA(),CB7)</f>
        <v>219</v>
      </c>
      <c r="CC6" s="21">
        <f t="shared" ref="CC6:CK6" si="9">IF(CC7="",NA(),CC7)</f>
        <v>215.22</v>
      </c>
      <c r="CD6" s="21">
        <f t="shared" si="9"/>
        <v>215.21</v>
      </c>
      <c r="CE6" s="21">
        <f t="shared" si="9"/>
        <v>211.49</v>
      </c>
      <c r="CF6" s="21">
        <f t="shared" si="9"/>
        <v>214.53</v>
      </c>
      <c r="CG6" s="21">
        <f t="shared" si="9"/>
        <v>383.92</v>
      </c>
      <c r="CH6" s="21">
        <f t="shared" si="9"/>
        <v>400.44</v>
      </c>
      <c r="CI6" s="21">
        <f t="shared" si="9"/>
        <v>300.17</v>
      </c>
      <c r="CJ6" s="21">
        <f t="shared" si="9"/>
        <v>343.49</v>
      </c>
      <c r="CK6" s="21">
        <f t="shared" si="9"/>
        <v>318.06</v>
      </c>
      <c r="CL6" s="20" t="str">
        <f>IF(CL7="","",IF(CL7="-","【-】","【"&amp;SUBSTITUTE(TEXT(CL7,"#,##0.00"),"-","△")&amp;"】"))</f>
        <v>【392.85】</v>
      </c>
      <c r="CM6" s="21">
        <f>IF(CM7="",NA(),CM7)</f>
        <v>65.790000000000006</v>
      </c>
      <c r="CN6" s="21">
        <f t="shared" ref="CN6:CV6" si="10">IF(CN7="",NA(),CN7)</f>
        <v>65.790000000000006</v>
      </c>
      <c r="CO6" s="21">
        <f t="shared" si="10"/>
        <v>65.790000000000006</v>
      </c>
      <c r="CP6" s="21">
        <f t="shared" si="10"/>
        <v>65.790000000000006</v>
      </c>
      <c r="CQ6" s="21">
        <f t="shared" si="10"/>
        <v>65.790000000000006</v>
      </c>
      <c r="CR6" s="21">
        <f t="shared" si="10"/>
        <v>33.21</v>
      </c>
      <c r="CS6" s="21">
        <f t="shared" si="10"/>
        <v>32.229999999999997</v>
      </c>
      <c r="CT6" s="21">
        <f t="shared" si="10"/>
        <v>39.130000000000003</v>
      </c>
      <c r="CU6" s="21">
        <f t="shared" si="10"/>
        <v>40.29</v>
      </c>
      <c r="CV6" s="21">
        <f t="shared" si="10"/>
        <v>40.11</v>
      </c>
      <c r="CW6" s="20" t="str">
        <f>IF(CW7="","",IF(CW7="-","【-】","【"&amp;SUBSTITUTE(TEXT(CW7,"#,##0.00"),"-","△")&amp;"】"))</f>
        <v>【32.23】</v>
      </c>
      <c r="CX6" s="21">
        <f>IF(CX7="",NA(),CX7)</f>
        <v>98.29</v>
      </c>
      <c r="CY6" s="21">
        <f t="shared" ref="CY6:DG6" si="11">IF(CY7="",NA(),CY7)</f>
        <v>98.38</v>
      </c>
      <c r="CZ6" s="21">
        <f t="shared" si="11"/>
        <v>98.46</v>
      </c>
      <c r="DA6" s="21">
        <f t="shared" si="11"/>
        <v>97.69</v>
      </c>
      <c r="DB6" s="21">
        <f t="shared" si="11"/>
        <v>99.36</v>
      </c>
      <c r="DC6" s="21">
        <f t="shared" si="11"/>
        <v>79.98</v>
      </c>
      <c r="DD6" s="21">
        <f t="shared" si="11"/>
        <v>80.8</v>
      </c>
      <c r="DE6" s="21">
        <f t="shared" si="11"/>
        <v>86.33</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0">
        <f t="shared" si="14"/>
        <v>0</v>
      </c>
      <c r="EM6" s="21">
        <f t="shared" si="14"/>
        <v>0.01</v>
      </c>
      <c r="EN6" s="20">
        <f t="shared" si="14"/>
        <v>0</v>
      </c>
      <c r="EO6" s="20" t="str">
        <f>IF(EO7="","",IF(EO7="-","【-】","【"&amp;SUBSTITUTE(TEXT(EO7,"#,##0.00"),"-","△")&amp;"】"))</f>
        <v>【0.01】</v>
      </c>
    </row>
    <row r="7" spans="1:145" s="22" customFormat="1" x14ac:dyDescent="0.15">
      <c r="A7" s="14"/>
      <c r="B7" s="23">
        <v>2021</v>
      </c>
      <c r="C7" s="23">
        <v>355020</v>
      </c>
      <c r="D7" s="23">
        <v>47</v>
      </c>
      <c r="E7" s="23">
        <v>17</v>
      </c>
      <c r="F7" s="23">
        <v>6</v>
      </c>
      <c r="G7" s="23">
        <v>0</v>
      </c>
      <c r="H7" s="23" t="s">
        <v>99</v>
      </c>
      <c r="I7" s="23" t="s">
        <v>100</v>
      </c>
      <c r="J7" s="23" t="s">
        <v>101</v>
      </c>
      <c r="K7" s="23" t="s">
        <v>102</v>
      </c>
      <c r="L7" s="23" t="s">
        <v>103</v>
      </c>
      <c r="M7" s="23" t="s">
        <v>104</v>
      </c>
      <c r="N7" s="24" t="s">
        <v>105</v>
      </c>
      <c r="O7" s="24" t="s">
        <v>106</v>
      </c>
      <c r="P7" s="24">
        <v>25.48</v>
      </c>
      <c r="Q7" s="24">
        <v>100</v>
      </c>
      <c r="R7" s="24">
        <v>4400</v>
      </c>
      <c r="S7" s="24">
        <v>3118</v>
      </c>
      <c r="T7" s="24">
        <v>115.95</v>
      </c>
      <c r="U7" s="24">
        <v>26.89</v>
      </c>
      <c r="V7" s="24">
        <v>787</v>
      </c>
      <c r="W7" s="24">
        <v>0.22</v>
      </c>
      <c r="X7" s="24">
        <v>3577.27</v>
      </c>
      <c r="Y7" s="24">
        <v>92.59</v>
      </c>
      <c r="Z7" s="24">
        <v>99.62</v>
      </c>
      <c r="AA7" s="24">
        <v>99.93</v>
      </c>
      <c r="AB7" s="24">
        <v>98.09</v>
      </c>
      <c r="AC7" s="24">
        <v>98.52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87.85</v>
      </c>
      <c r="BG7" s="24">
        <v>108.46</v>
      </c>
      <c r="BH7" s="24">
        <v>36.159999999999997</v>
      </c>
      <c r="BI7" s="24">
        <v>75.290000000000006</v>
      </c>
      <c r="BJ7" s="24">
        <v>0</v>
      </c>
      <c r="BK7" s="24">
        <v>1060.8599999999999</v>
      </c>
      <c r="BL7" s="24">
        <v>1006.65</v>
      </c>
      <c r="BM7" s="24">
        <v>641.42999999999995</v>
      </c>
      <c r="BN7" s="24">
        <v>807.81</v>
      </c>
      <c r="BO7" s="24">
        <v>733.23</v>
      </c>
      <c r="BP7" s="24">
        <v>974.72</v>
      </c>
      <c r="BQ7" s="24">
        <v>100</v>
      </c>
      <c r="BR7" s="24">
        <v>100</v>
      </c>
      <c r="BS7" s="24">
        <v>100</v>
      </c>
      <c r="BT7" s="24">
        <v>100</v>
      </c>
      <c r="BU7" s="24">
        <v>96.92</v>
      </c>
      <c r="BV7" s="24">
        <v>45.81</v>
      </c>
      <c r="BW7" s="24">
        <v>43.43</v>
      </c>
      <c r="BX7" s="24">
        <v>56.93</v>
      </c>
      <c r="BY7" s="24">
        <v>49.44</v>
      </c>
      <c r="BZ7" s="24">
        <v>54.39</v>
      </c>
      <c r="CA7" s="24">
        <v>44.22</v>
      </c>
      <c r="CB7" s="24">
        <v>219</v>
      </c>
      <c r="CC7" s="24">
        <v>215.22</v>
      </c>
      <c r="CD7" s="24">
        <v>215.21</v>
      </c>
      <c r="CE7" s="24">
        <v>211.49</v>
      </c>
      <c r="CF7" s="24">
        <v>214.53</v>
      </c>
      <c r="CG7" s="24">
        <v>383.92</v>
      </c>
      <c r="CH7" s="24">
        <v>400.44</v>
      </c>
      <c r="CI7" s="24">
        <v>300.17</v>
      </c>
      <c r="CJ7" s="24">
        <v>343.49</v>
      </c>
      <c r="CK7" s="24">
        <v>318.06</v>
      </c>
      <c r="CL7" s="24">
        <v>392.85</v>
      </c>
      <c r="CM7" s="24">
        <v>65.790000000000006</v>
      </c>
      <c r="CN7" s="24">
        <v>65.790000000000006</v>
      </c>
      <c r="CO7" s="24">
        <v>65.790000000000006</v>
      </c>
      <c r="CP7" s="24">
        <v>65.790000000000006</v>
      </c>
      <c r="CQ7" s="24">
        <v>65.790000000000006</v>
      </c>
      <c r="CR7" s="24">
        <v>33.21</v>
      </c>
      <c r="CS7" s="24">
        <v>32.229999999999997</v>
      </c>
      <c r="CT7" s="24">
        <v>39.130000000000003</v>
      </c>
      <c r="CU7" s="24">
        <v>40.29</v>
      </c>
      <c r="CV7" s="24">
        <v>40.11</v>
      </c>
      <c r="CW7" s="24">
        <v>32.229999999999997</v>
      </c>
      <c r="CX7" s="24">
        <v>98.29</v>
      </c>
      <c r="CY7" s="24">
        <v>98.38</v>
      </c>
      <c r="CZ7" s="24">
        <v>98.46</v>
      </c>
      <c r="DA7" s="24">
        <v>97.69</v>
      </c>
      <c r="DB7" s="24">
        <v>99.36</v>
      </c>
      <c r="DC7" s="24">
        <v>79.98</v>
      </c>
      <c r="DD7" s="24">
        <v>80.8</v>
      </c>
      <c r="DE7" s="24">
        <v>86.33</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2023-02-06T23:42:34Z</cp:lastPrinted>
  <dcterms:created xsi:type="dcterms:W3CDTF">2022-12-01T02:03:31Z</dcterms:created>
  <dcterms:modified xsi:type="dcterms:W3CDTF">2023-02-20T00:44:07Z</dcterms:modified>
  <cp:category/>
</cp:coreProperties>
</file>