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企画財政部\財政課\財政係\地方公営企業関係\R04\02 調査\R05.01.11 公営企業に係る経営比較分析表（令和３年度決算）の分析等について\02 市→県\"/>
    </mc:Choice>
  </mc:AlternateContent>
  <workbookProtection workbookAlgorithmName="SHA-512" workbookHashValue="jc+WPLihKAC6NbPc+8tD/HTngAwiJv0P8bP8sMufIrmBZHmlfMCx4ufG1oNk3FjYseQ3+bUCIMXTAcRtBb1pwA==" workbookSaltValue="qJzBHqhKU/qt+7sNWbRHHA==" workbookSpinCount="100000" lockStructure="1"/>
  <bookViews>
    <workbookView xWindow="0" yWindow="0" windowWidth="15360" windowHeight="76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BV52" i="4"/>
  <c r="ML76" i="4"/>
  <c r="FJ30" i="4"/>
  <c r="IX76" i="4"/>
  <c r="ML52" i="4"/>
  <c r="BV30" i="4"/>
  <c r="C11" i="5"/>
  <c r="D11" i="5"/>
  <c r="E11" i="5"/>
  <c r="B11" i="5"/>
  <c r="LJ76" i="4" l="1"/>
  <c r="AT52" i="4"/>
  <c r="EH30" i="4"/>
  <c r="HV30" i="4"/>
  <c r="HV76" i="4"/>
  <c r="LJ52" i="4"/>
  <c r="AT30" i="4"/>
  <c r="HV52" i="4"/>
  <c r="AT76" i="4"/>
  <c r="EH52" i="4"/>
  <c r="AF76" i="4"/>
  <c r="DT52" i="4"/>
  <c r="HH30" i="4"/>
  <c r="KV76" i="4"/>
  <c r="AF52" i="4"/>
  <c r="DT30" i="4"/>
  <c r="HH76" i="4"/>
  <c r="HH52" i="4"/>
  <c r="KV52" i="4"/>
  <c r="AF30" i="4"/>
  <c r="R30" i="4"/>
  <c r="GT52" i="4"/>
  <c r="KH52" i="4"/>
  <c r="R76" i="4"/>
  <c r="DF52" i="4"/>
  <c r="GT30" i="4"/>
  <c r="DF30" i="4"/>
  <c r="KH76" i="4"/>
  <c r="R52" i="4"/>
  <c r="GT76" i="4"/>
  <c r="BH52" i="4"/>
  <c r="IJ76" i="4"/>
  <c r="LX52" i="4"/>
  <c r="BH30" i="4"/>
  <c r="IJ52" i="4"/>
  <c r="IJ30" i="4"/>
  <c r="EV30" i="4"/>
  <c r="BH76" i="4"/>
  <c r="EV52" i="4"/>
  <c r="LX76" i="4"/>
</calcChain>
</file>

<file path=xl/sharedStrings.xml><?xml version="1.0" encoding="utf-8"?>
<sst xmlns="http://schemas.openxmlformats.org/spreadsheetml/2006/main" count="301" uniqueCount="136">
  <si>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</si>
  <si>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</si>
  <si>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</si>
  <si>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</si>
  <si>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</si>
  <si>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</si>
  <si>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</si>
  <si>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</si>
  <si>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</si>
  <si>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</si>
  <si>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</si>
  <si>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</si>
  <si>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</si>
  <si>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</si>
  <si>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</si>
  <si>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</si>
  <si>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</si>
  <si>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</si>
  <si>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</si>
  <si>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</si>
  <si>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</si>
  <si>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</si>
  <si>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</si>
  <si>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</si>
  <si>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</si>
  <si>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</si>
  <si>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</si>
  <si>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</si>
  <si>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</si>
  <si>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</si>
  <si>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</si>
  <si>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</si>
  <si>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</si>
  <si>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</si>
  <si>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</si>
  <si>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</si>
  <si>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</si>
  <si>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</si>
  <si>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</si>
  <si>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</si>
  <si>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</si>
  <si>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</si>
  <si>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</si>
  <si>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</si>
  <si>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</si>
  <si>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</si>
  <si>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</si>
  <si>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</si>
  <si>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</si>
  <si>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</si>
  <si>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</si>
  <si>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</si>
  <si>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</si>
  <si>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</si>
  <si>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</si>
  <si>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</si>
  <si>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</si>
  <si>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</si>
  <si>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</si>
  <si>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</si>
  <si>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</si>
  <si>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</si>
  <si>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</si>
  <si>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</si>
  <si>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</si>
  <si>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</si>
  <si>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</si>
  <si>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</si>
  <si>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</si>
  <si>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</si>
  <si>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</si>
  <si>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</si>
  <si>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</si>
  <si>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</si>
  <si>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</si>
  <si>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</si>
  <si>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</si>
  <si>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</si>
  <si>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</si>
  <si>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</si>
  <si>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</si>
  <si>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</si>
  <si>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</si>
  <si>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</si>
  <si>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</si>
  <si>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</si>
  <si>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</si>
  <si>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</si>
  <si>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</si>
  <si>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</si>
  <si>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</si>
  <si>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</si>
  <si>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</si>
  <si>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</si>
  <si>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</si>
  <si>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</si>
  <si>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</si>
  <si>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</si>
  <si>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</si>
  <si>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</si>
  <si>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</si>
  <si>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</si>
  <si>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</si>
  <si>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</si>
  <si>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</si>
  <si>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</si>
  <si>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</si>
  <si>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</si>
  <si>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</si>
  <si>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</si>
  <si>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</si>
  <si>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</si>
  <si>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</si>
  <si>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</si>
  <si>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</si>
  <si>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</si>
  <si>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下松市</t>
  </si>
  <si>
    <t>国民宿舎大城</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</si>
  <si>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</si>
  <si>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</si>
  <si>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</si>
  <si>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</si>
  <si>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</si>
  <si>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</si>
  <si>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</si>
  <si>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</si>
  <si>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</si>
  <si>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</si>
  <si>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</si>
  <si>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</si>
  <si>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</si>
  <si>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</si>
  <si>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当該施設は平成28年8月に建替え工事が完成し、同年11月に営業を再開した。⑩設備投資見込額は、建替えから10年後の大規模修繕費用を計上したものであり、当面大規模な設備投資は行わない見通しである。
　⑫企業債残高対料金収入比率は、住民参加型市場公募債の一括償還に伴い減少しているが、依然として新型コロナウイルス感染症の影響により、料金収入は減少したままである。</t>
    </r>
    <rPh sb="78" eb="81">
      <t>ダイキボ</t>
    </rPh>
    <rPh sb="82" eb="84">
      <t>セツビ</t>
    </rPh>
    <rPh sb="84" eb="86">
      <t>トウシ</t>
    </rPh>
    <rPh sb="87" eb="88">
      <t>オコナ</t>
    </rPh>
    <rPh sb="91" eb="93">
      <t>ミトオ</t>
    </rPh>
    <rPh sb="115" eb="120">
      <t>ジュウミンサンカガタ</t>
    </rPh>
    <rPh sb="120" eb="125">
      <t>シジョウコウボサイ</t>
    </rPh>
    <rPh sb="126" eb="130">
      <t>イッカツショウカン</t>
    </rPh>
    <rPh sb="131" eb="132">
      <t>トモナ</t>
    </rPh>
    <rPh sb="133" eb="135">
      <t>ゲンショウ</t>
    </rPh>
    <phoneticPr fontId="5"/>
  </si>
  <si>
    <t>　当該施設は、住民の福祉の向上及び健康増進を目的として設置されたものであるが、昭和46年のオープン以来、本市観光振興の拠点施設としての役割を果たしてきた。新型コロナウイルス感染症の経営への影響は非常に大きいため、今後の事業継続には、利用者の回復、収益性の改善が喫緊の課題である。</t>
    <rPh sb="77" eb="79">
      <t>シンガタ</t>
    </rPh>
    <rPh sb="86" eb="89">
      <t>カンセンショウ</t>
    </rPh>
    <rPh sb="90" eb="92">
      <t>ケイエイ</t>
    </rPh>
    <rPh sb="94" eb="96">
      <t>エイキョウ</t>
    </rPh>
    <rPh sb="97" eb="99">
      <t>ヒジョウ</t>
    </rPh>
    <rPh sb="100" eb="101">
      <t>オオ</t>
    </rPh>
    <rPh sb="106" eb="108">
      <t>コンゴ</t>
    </rPh>
    <rPh sb="116" eb="119">
      <t>リヨウシャ</t>
    </rPh>
    <rPh sb="120" eb="122">
      <t>カイフク</t>
    </rPh>
    <rPh sb="123" eb="126">
      <t>シュウエキセイ</t>
    </rPh>
    <rPh sb="127" eb="129">
      <t>カイゼン</t>
    </rPh>
    <phoneticPr fontId="5"/>
  </si>
  <si>
    <t>　昨年度同様、令和3年度も新型コロナウイルス感染症の拡大による一時休業等の影響により、定員稼働率が低下し収益性が悪化している。
　②他会計補助金比率については、平成28年度の建替え工事の財源として活用した住民参加型市場公募債が満期を迎え、一括償還に伴う一般会計繰入金によって一時的に比率が大きく上昇している。③宿泊者一人当たりの他会計補助金額は、新型コロナウイルス感染症の影響による、宿泊者数の減少が続いているものの、令和3年度から徴収している指定管理者納付金によって、一般会計繰入金が減少し、それに伴い数値も減少した。</t>
    <rPh sb="7" eb="9">
      <t>レイワ</t>
    </rPh>
    <rPh sb="10" eb="12">
      <t>ネンド</t>
    </rPh>
    <rPh sb="31" eb="33">
      <t>イチジ</t>
    </rPh>
    <rPh sb="33" eb="35">
      <t>キュウギョウ</t>
    </rPh>
    <rPh sb="35" eb="36">
      <t>ナド</t>
    </rPh>
    <rPh sb="37" eb="39">
      <t>エイキョウ</t>
    </rPh>
    <rPh sb="43" eb="48">
      <t>テイインカドウリツ</t>
    </rPh>
    <rPh sb="49" eb="51">
      <t>テイカ</t>
    </rPh>
    <rPh sb="52" eb="55">
      <t>シュウエキセイ</t>
    </rPh>
    <rPh sb="56" eb="58">
      <t>アッカ</t>
    </rPh>
    <rPh sb="66" eb="67">
      <t>タ</t>
    </rPh>
    <rPh sb="67" eb="69">
      <t>カイケイ</t>
    </rPh>
    <rPh sb="69" eb="72">
      <t>ホジョキン</t>
    </rPh>
    <rPh sb="72" eb="74">
      <t>ヒリツ</t>
    </rPh>
    <rPh sb="80" eb="82">
      <t>ヘイセイ</t>
    </rPh>
    <rPh sb="84" eb="85">
      <t>ネン</t>
    </rPh>
    <rPh sb="85" eb="86">
      <t>ド</t>
    </rPh>
    <rPh sb="87" eb="88">
      <t>タ</t>
    </rPh>
    <rPh sb="88" eb="89">
      <t>カ</t>
    </rPh>
    <rPh sb="90" eb="92">
      <t>コウジ</t>
    </rPh>
    <rPh sb="93" eb="95">
      <t>ザイゲン</t>
    </rPh>
    <rPh sb="98" eb="100">
      <t>カツヨウ</t>
    </rPh>
    <rPh sb="102" eb="107">
      <t>ジュウミンサンカガタ</t>
    </rPh>
    <rPh sb="107" eb="112">
      <t>シジョウコウボサイ</t>
    </rPh>
    <rPh sb="124" eb="125">
      <t>トモナ</t>
    </rPh>
    <rPh sb="126" eb="130">
      <t>イッパンカイケイ</t>
    </rPh>
    <rPh sb="130" eb="133">
      <t>クリイレキン</t>
    </rPh>
    <rPh sb="137" eb="140">
      <t>イチジテキ</t>
    </rPh>
    <rPh sb="141" eb="143">
      <t>ヒリツ</t>
    </rPh>
    <rPh sb="144" eb="145">
      <t>オオ</t>
    </rPh>
    <rPh sb="147" eb="149">
      <t>ジョウショウ</t>
    </rPh>
    <rPh sb="155" eb="158">
      <t>シュクハクシャ</t>
    </rPh>
    <rPh sb="158" eb="159">
      <t>イチ</t>
    </rPh>
    <rPh sb="159" eb="160">
      <t>ヒト</t>
    </rPh>
    <rPh sb="160" eb="161">
      <t>ア</t>
    </rPh>
    <rPh sb="164" eb="165">
      <t>タ</t>
    </rPh>
    <rPh sb="165" eb="167">
      <t>カイケイ</t>
    </rPh>
    <rPh sb="167" eb="169">
      <t>ホジョ</t>
    </rPh>
    <rPh sb="169" eb="170">
      <t>キン</t>
    </rPh>
    <rPh sb="170" eb="171">
      <t>ガク</t>
    </rPh>
    <rPh sb="186" eb="188">
      <t>エイキョウ</t>
    </rPh>
    <rPh sb="197" eb="199">
      <t>ゲンショウ</t>
    </rPh>
    <rPh sb="200" eb="201">
      <t>ツヅ</t>
    </rPh>
    <rPh sb="216" eb="218">
      <t>チョウシュウ</t>
    </rPh>
    <rPh sb="235" eb="237">
      <t>イッパン</t>
    </rPh>
    <rPh sb="237" eb="239">
      <t>カイケイ</t>
    </rPh>
    <rPh sb="239" eb="242">
      <t>クリイレキン</t>
    </rPh>
    <rPh sb="243" eb="245">
      <t>ゲンショウ</t>
    </rPh>
    <rPh sb="250" eb="251">
      <t>トモナ</t>
    </rPh>
    <rPh sb="252" eb="254">
      <t>スウチ</t>
    </rPh>
    <rPh sb="255" eb="257">
      <t>ゲンショウ</t>
    </rPh>
    <phoneticPr fontId="5"/>
  </si>
  <si>
    <t>　新型コロナウイルス感染症の拡大による一時休業等の影響は大きく、昨年度に続いて宿泊客数は大きく減少している。
　感染状況や国、県の観光需要喚起策等に注視しながら、利用者の回復に努めていく。</t>
    <rPh sb="32" eb="35">
      <t>サクネンド</t>
    </rPh>
    <rPh sb="63" eb="64">
      <t>ケン</t>
    </rPh>
    <rPh sb="81" eb="84">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</si>
</sst>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349</c:v>
                </c:pt>
                <c:pt idx="1">
                  <c:v>357</c:v>
                </c:pt>
                <c:pt idx="2">
                  <c:v>526</c:v>
                </c:pt>
                <c:pt idx="3">
                  <c:v>1225</c:v>
                </c:pt>
                <c:pt idx="4">
                  <c:v>489</c:v>
                </c:pt>
              </c:numCache>
            </c:numRef>
          </c:val>
          <c:extLst>
            <c:ext xmlns:c16="http://schemas.microsoft.com/office/drawing/2014/chart" uri="{C3380CC4-5D6E-409C-BE32-E72D297353CC}">
              <c16:uniqueId val="{00000000-F96C-40EC-B1C3-CAAA13EB13F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F96C-40EC-B1C3-CAAA13EB13F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7.8</c:v>
                </c:pt>
                <c:pt idx="1">
                  <c:v>12.7</c:v>
                </c:pt>
                <c:pt idx="2">
                  <c:v>13.8</c:v>
                </c:pt>
                <c:pt idx="3">
                  <c:v>18.2</c:v>
                </c:pt>
                <c:pt idx="4">
                  <c:v>37.200000000000003</c:v>
                </c:pt>
              </c:numCache>
            </c:numRef>
          </c:val>
          <c:extLst>
            <c:ext xmlns:c16="http://schemas.microsoft.com/office/drawing/2014/chart" uri="{C3380CC4-5D6E-409C-BE32-E72D297353CC}">
              <c16:uniqueId val="{00000000-6EBA-419B-8626-0F3E17170B8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6EBA-419B-8626-0F3E17170B8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94.4</c:v>
                </c:pt>
                <c:pt idx="1">
                  <c:v>85.5</c:v>
                </c:pt>
                <c:pt idx="2">
                  <c:v>92.5</c:v>
                </c:pt>
                <c:pt idx="3">
                  <c:v>88.5</c:v>
                </c:pt>
                <c:pt idx="4">
                  <c:v>56.2</c:v>
                </c:pt>
              </c:numCache>
            </c:numRef>
          </c:val>
          <c:extLst>
            <c:ext xmlns:c16="http://schemas.microsoft.com/office/drawing/2014/chart" uri="{C3380CC4-5D6E-409C-BE32-E72D297353CC}">
              <c16:uniqueId val="{00000000-8B3C-48B9-80B9-5A4AFA116E9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8B3C-48B9-80B9-5A4AFA116E9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15277</c:v>
                </c:pt>
                <c:pt idx="1">
                  <c:v>-22337</c:v>
                </c:pt>
                <c:pt idx="2">
                  <c:v>18103</c:v>
                </c:pt>
                <c:pt idx="3">
                  <c:v>-3007</c:v>
                </c:pt>
                <c:pt idx="4">
                  <c:v>-38595</c:v>
                </c:pt>
              </c:numCache>
            </c:numRef>
          </c:val>
          <c:extLst>
            <c:ext xmlns:c16="http://schemas.microsoft.com/office/drawing/2014/chart" uri="{C3380CC4-5D6E-409C-BE32-E72D297353CC}">
              <c16:uniqueId val="{00000000-9D89-4764-B410-41AC5B4FBFA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9D89-4764-B410-41AC5B4FBFA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2.6</c:v>
                </c:pt>
                <c:pt idx="1">
                  <c:v>-4.5</c:v>
                </c:pt>
                <c:pt idx="2">
                  <c:v>3.6</c:v>
                </c:pt>
                <c:pt idx="3">
                  <c:v>-0.8</c:v>
                </c:pt>
                <c:pt idx="4">
                  <c:v>-9.5</c:v>
                </c:pt>
              </c:numCache>
            </c:numRef>
          </c:val>
          <c:extLst>
            <c:ext xmlns:c16="http://schemas.microsoft.com/office/drawing/2014/chart" uri="{C3380CC4-5D6E-409C-BE32-E72D297353CC}">
              <c16:uniqueId val="{00000000-B1B1-43CA-BA7D-761565BB92F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B1B1-43CA-BA7D-761565BB92F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23.1</c:v>
                </c:pt>
                <c:pt idx="1">
                  <c:v>25.2</c:v>
                </c:pt>
                <c:pt idx="2">
                  <c:v>24.5</c:v>
                </c:pt>
                <c:pt idx="3">
                  <c:v>25.8</c:v>
                </c:pt>
                <c:pt idx="4">
                  <c:v>25.9</c:v>
                </c:pt>
              </c:numCache>
            </c:numRef>
          </c:val>
          <c:extLst>
            <c:ext xmlns:c16="http://schemas.microsoft.com/office/drawing/2014/chart" uri="{C3380CC4-5D6E-409C-BE32-E72D297353CC}">
              <c16:uniqueId val="{00000000-45DC-4E9D-8BC4-43879085838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45DC-4E9D-8BC4-43879085838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62.1</c:v>
                </c:pt>
                <c:pt idx="1">
                  <c:v>55.4</c:v>
                </c:pt>
                <c:pt idx="2">
                  <c:v>49.8</c:v>
                </c:pt>
                <c:pt idx="3">
                  <c:v>37.299999999999997</c:v>
                </c:pt>
                <c:pt idx="4">
                  <c:v>37.799999999999997</c:v>
                </c:pt>
              </c:numCache>
            </c:numRef>
          </c:val>
          <c:extLst>
            <c:ext xmlns:c16="http://schemas.microsoft.com/office/drawing/2014/chart" uri="{C3380CC4-5D6E-409C-BE32-E72D297353CC}">
              <c16:uniqueId val="{00000000-6B23-4BCF-A251-BFAA86F57A3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6B23-4BCF-A251-BFAA86F57A3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459.9</c:v>
                </c:pt>
                <c:pt idx="1">
                  <c:v>510</c:v>
                </c:pt>
                <c:pt idx="2">
                  <c:v>491.9</c:v>
                </c:pt>
                <c:pt idx="3">
                  <c:v>719.6</c:v>
                </c:pt>
                <c:pt idx="4">
                  <c:v>573.70000000000005</c:v>
                </c:pt>
              </c:numCache>
            </c:numRef>
          </c:val>
          <c:extLst>
            <c:ext xmlns:c16="http://schemas.microsoft.com/office/drawing/2014/chart" uri="{C3380CC4-5D6E-409C-BE32-E72D297353CC}">
              <c16:uniqueId val="{00000000-21BC-4146-A69D-87B792F257B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21BC-4146-A69D-87B792F257B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475A-4FFC-9E82-C44C176F231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75A-4FFC-9E82-C44C176F231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EFC3-43F6-8DC3-CFC817181F1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FC3-43F6-8DC3-CFC817181F1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2.52E-2</c:v>
                </c:pt>
                <c:pt idx="1">
                  <c:v>0.01</c:v>
                </c:pt>
                <c:pt idx="2">
                  <c:v>1.0200000000000001E-2</c:v>
                </c:pt>
                <c:pt idx="3">
                  <c:v>2.5499999999999998E-2</c:v>
                </c:pt>
                <c:pt idx="4">
                  <c:v>3.8399999999999997E-2</c:v>
                </c:pt>
              </c:numCache>
            </c:numRef>
          </c:val>
          <c:smooth val="0"/>
          <c:extLst>
            <c:ext xmlns:c16="http://schemas.microsoft.com/office/drawing/2014/chart" uri="{C3380CC4-5D6E-409C-BE32-E72D297353CC}">
              <c16:uniqueId val="{00000000-A7DE-44A3-9913-844F62A20FF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5.0000000000000001E-4</c:v>
                </c:pt>
                <c:pt idx="1">
                  <c:v>5.5999999999999999E-3</c:v>
                </c:pt>
                <c:pt idx="2">
                  <c:v>5.8999999999999999E-3</c:v>
                </c:pt>
                <c:pt idx="3">
                  <c:v>5.3E-3</c:v>
                </c:pt>
                <c:pt idx="4">
                  <c:v>5.1000000000000004E-3</c:v>
                </c:pt>
              </c:numCache>
            </c:numRef>
          </c:val>
          <c:smooth val="0"/>
          <c:extLst>
            <c:ext xmlns:c16="http://schemas.microsoft.com/office/drawing/2014/chart" uri="{C3380CC4-5D6E-409C-BE32-E72D297353CC}">
              <c16:uniqueId val="{00000001-A7DE-44A3-9913-844F62A20FF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E1" zoomScale="85" zoomScaleNormal="85" zoomScaleSheetLayoutView="70" workbookViewId="0">
      <selection activeCell="OK54" sqref="OK54"/>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row>
    <row r="3" spans="1:387"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row>
    <row r="4" spans="1:387"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0" t="str">
        <f>データ!H6&amp;"　"&amp;データ!I6</f>
        <v>山口県下松市　国民宿舎大城</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6" t="s">
        <v>2</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8"/>
      <c r="CF7" s="116" t="s">
        <v>3</v>
      </c>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8"/>
      <c r="DU7" s="119" t="s">
        <v>4</v>
      </c>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t="s">
        <v>5</v>
      </c>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9" t="s">
        <v>6</v>
      </c>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19" t="s">
        <v>7</v>
      </c>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t="s">
        <v>8</v>
      </c>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3"/>
      <c r="NI7" s="131" t="s">
        <v>9</v>
      </c>
      <c r="NJ7" s="132"/>
      <c r="NK7" s="132"/>
      <c r="NL7" s="132"/>
      <c r="NM7" s="132"/>
      <c r="NN7" s="132"/>
      <c r="NO7" s="132"/>
      <c r="NP7" s="132"/>
      <c r="NQ7" s="132"/>
      <c r="NR7" s="132"/>
      <c r="NS7" s="132"/>
      <c r="NT7" s="132"/>
      <c r="NU7" s="132"/>
      <c r="NV7" s="133"/>
    </row>
    <row r="8" spans="1:387"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観光施設事業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休養宿泊施設</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95" t="str">
        <f>データ!M7</f>
        <v>Ａ２Ｂ２</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tr">
        <f>データ!N7</f>
        <v>非設置</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2">
        <f>データ!S7</f>
        <v>9460</v>
      </c>
      <c r="ID8" s="112"/>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95" t="str">
        <f>データ!T7</f>
        <v>利用料金制</v>
      </c>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113">
        <f>データ!U7</f>
        <v>42.7</v>
      </c>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3"/>
      <c r="NI8" s="127" t="s">
        <v>10</v>
      </c>
      <c r="NJ8" s="128"/>
      <c r="NK8" s="114" t="s">
        <v>11</v>
      </c>
      <c r="NL8" s="114"/>
      <c r="NM8" s="114"/>
      <c r="NN8" s="114"/>
      <c r="NO8" s="114"/>
      <c r="NP8" s="114"/>
      <c r="NQ8" s="114"/>
      <c r="NR8" s="114"/>
      <c r="NS8" s="114"/>
      <c r="NT8" s="114"/>
      <c r="NU8" s="114"/>
      <c r="NV8" s="115"/>
    </row>
    <row r="9" spans="1:387" ht="18.75" customHeight="1" x14ac:dyDescent="0.2">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6" t="s">
        <v>13</v>
      </c>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8"/>
      <c r="CF9" s="116" t="s">
        <v>14</v>
      </c>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8"/>
      <c r="DU9" s="119" t="s">
        <v>15</v>
      </c>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9" t="s">
        <v>16</v>
      </c>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c r="JS9" s="119"/>
      <c r="JT9" s="119"/>
      <c r="JU9" s="119"/>
      <c r="JV9" s="119" t="s">
        <v>17</v>
      </c>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t="s">
        <v>18</v>
      </c>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3"/>
      <c r="NI9" s="120" t="s">
        <v>19</v>
      </c>
      <c r="NJ9" s="121"/>
      <c r="NK9" s="122" t="s">
        <v>20</v>
      </c>
      <c r="NL9" s="122"/>
      <c r="NM9" s="122"/>
      <c r="NN9" s="122"/>
      <c r="NO9" s="122"/>
      <c r="NP9" s="122"/>
      <c r="NQ9" s="122"/>
      <c r="NR9" s="122"/>
      <c r="NS9" s="122"/>
      <c r="NT9" s="122"/>
      <c r="NU9" s="122"/>
      <c r="NV9" s="123"/>
    </row>
    <row r="10" spans="1:387" ht="18.75" customHeight="1" x14ac:dyDescent="0.2">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6" t="str">
        <f>データ!P7</f>
        <v>該当数値なし</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109">
        <f>データ!Q7</f>
        <v>5631</v>
      </c>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1"/>
      <c r="DU10" s="112">
        <f>データ!R7</f>
        <v>121</v>
      </c>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5" t="str">
        <f>データ!V7</f>
        <v>有</v>
      </c>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113">
        <f>データ!W7</f>
        <v>100</v>
      </c>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95" t="str">
        <f>データ!X7</f>
        <v>有</v>
      </c>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2"/>
      <c r="NI10" s="96" t="s">
        <v>21</v>
      </c>
      <c r="NJ10" s="97"/>
      <c r="NK10" s="98" t="s">
        <v>22</v>
      </c>
      <c r="NL10" s="98"/>
      <c r="NM10" s="98"/>
      <c r="NN10" s="98"/>
      <c r="NO10" s="98"/>
      <c r="NP10" s="98"/>
      <c r="NQ10" s="98"/>
      <c r="NR10" s="98"/>
      <c r="NS10" s="98"/>
      <c r="NT10" s="98"/>
      <c r="NU10" s="98"/>
      <c r="NV10" s="99"/>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100" t="s">
        <v>23</v>
      </c>
      <c r="NJ11" s="100"/>
      <c r="NK11" s="100"/>
      <c r="NL11" s="100"/>
      <c r="NM11" s="100"/>
      <c r="NN11" s="100"/>
      <c r="NO11" s="100"/>
      <c r="NP11" s="100"/>
      <c r="NQ11" s="100"/>
      <c r="NR11" s="100"/>
      <c r="NS11" s="100"/>
      <c r="NT11" s="100"/>
      <c r="NU11" s="100"/>
      <c r="NV11" s="100"/>
      <c r="NW11" s="100"/>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100"/>
      <c r="NJ12" s="100"/>
      <c r="NK12" s="100"/>
      <c r="NL12" s="100"/>
      <c r="NM12" s="100"/>
      <c r="NN12" s="100"/>
      <c r="NO12" s="100"/>
      <c r="NP12" s="100"/>
      <c r="NQ12" s="100"/>
      <c r="NR12" s="100"/>
      <c r="NS12" s="100"/>
      <c r="NT12" s="100"/>
      <c r="NU12" s="100"/>
      <c r="NV12" s="100"/>
      <c r="NW12" s="100"/>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1"/>
      <c r="NJ13" s="101"/>
      <c r="NK13" s="101"/>
      <c r="NL13" s="101"/>
      <c r="NM13" s="101"/>
      <c r="NN13" s="101"/>
      <c r="NO13" s="101"/>
      <c r="NP13" s="101"/>
      <c r="NQ13" s="101"/>
      <c r="NR13" s="101"/>
      <c r="NS13" s="101"/>
      <c r="NT13" s="101"/>
      <c r="NU13" s="101"/>
      <c r="NV13" s="101"/>
      <c r="NW13" s="101"/>
    </row>
    <row r="14" spans="1:387" ht="13.5" customHeight="1" x14ac:dyDescent="0.2">
      <c r="A14" s="4"/>
      <c r="B14" s="5"/>
      <c r="C14" s="6"/>
      <c r="D14" s="6"/>
      <c r="E14" s="6"/>
      <c r="F14" s="6"/>
      <c r="G14" s="6"/>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6"/>
      <c r="JO14" s="6"/>
      <c r="JP14" s="6"/>
      <c r="JQ14" s="6"/>
      <c r="JR14" s="6"/>
      <c r="JS14" s="6"/>
      <c r="JT14" s="102"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103"/>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
      <c r="JO15" s="8"/>
      <c r="JP15" s="8"/>
      <c r="JQ15" s="8"/>
      <c r="JR15" s="8"/>
      <c r="JS15" s="8"/>
      <c r="JT15" s="104"/>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105"/>
      <c r="NH15" s="2"/>
      <c r="NI15" s="89" t="s">
        <v>134</v>
      </c>
      <c r="NJ15" s="90"/>
      <c r="NK15" s="90"/>
      <c r="NL15" s="90"/>
      <c r="NM15" s="90"/>
      <c r="NN15" s="90"/>
      <c r="NO15" s="90"/>
      <c r="NP15" s="90"/>
      <c r="NQ15" s="90"/>
      <c r="NR15" s="90"/>
      <c r="NS15" s="90"/>
      <c r="NT15" s="90"/>
      <c r="NU15" s="90"/>
      <c r="NV15" s="90"/>
      <c r="NW15" s="91"/>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89"/>
      <c r="NJ16" s="90"/>
      <c r="NK16" s="90"/>
      <c r="NL16" s="90"/>
      <c r="NM16" s="90"/>
      <c r="NN16" s="90"/>
      <c r="NO16" s="90"/>
      <c r="NP16" s="90"/>
      <c r="NQ16" s="90"/>
      <c r="NR16" s="90"/>
      <c r="NS16" s="90"/>
      <c r="NT16" s="90"/>
      <c r="NU16" s="90"/>
      <c r="NV16" s="90"/>
      <c r="NW16" s="91"/>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89"/>
      <c r="NJ17" s="90"/>
      <c r="NK17" s="90"/>
      <c r="NL17" s="90"/>
      <c r="NM17" s="90"/>
      <c r="NN17" s="90"/>
      <c r="NO17" s="90"/>
      <c r="NP17" s="90"/>
      <c r="NQ17" s="90"/>
      <c r="NR17" s="90"/>
      <c r="NS17" s="90"/>
      <c r="NT17" s="90"/>
      <c r="NU17" s="90"/>
      <c r="NV17" s="90"/>
      <c r="NW17" s="91"/>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89"/>
      <c r="NJ18" s="90"/>
      <c r="NK18" s="90"/>
      <c r="NL18" s="90"/>
      <c r="NM18" s="90"/>
      <c r="NN18" s="90"/>
      <c r="NO18" s="90"/>
      <c r="NP18" s="90"/>
      <c r="NQ18" s="90"/>
      <c r="NR18" s="90"/>
      <c r="NS18" s="90"/>
      <c r="NT18" s="90"/>
      <c r="NU18" s="90"/>
      <c r="NV18" s="90"/>
      <c r="NW18" s="91"/>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89"/>
      <c r="NJ19" s="90"/>
      <c r="NK19" s="90"/>
      <c r="NL19" s="90"/>
      <c r="NM19" s="90"/>
      <c r="NN19" s="90"/>
      <c r="NO19" s="90"/>
      <c r="NP19" s="90"/>
      <c r="NQ19" s="90"/>
      <c r="NR19" s="90"/>
      <c r="NS19" s="90"/>
      <c r="NT19" s="90"/>
      <c r="NU19" s="90"/>
      <c r="NV19" s="90"/>
      <c r="NW19" s="91"/>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89"/>
      <c r="NJ20" s="90"/>
      <c r="NK20" s="90"/>
      <c r="NL20" s="90"/>
      <c r="NM20" s="90"/>
      <c r="NN20" s="90"/>
      <c r="NO20" s="90"/>
      <c r="NP20" s="90"/>
      <c r="NQ20" s="90"/>
      <c r="NR20" s="90"/>
      <c r="NS20" s="90"/>
      <c r="NT20" s="90"/>
      <c r="NU20" s="90"/>
      <c r="NV20" s="90"/>
      <c r="NW20" s="91"/>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89"/>
      <c r="NJ21" s="90"/>
      <c r="NK21" s="90"/>
      <c r="NL21" s="90"/>
      <c r="NM21" s="90"/>
      <c r="NN21" s="90"/>
      <c r="NO21" s="90"/>
      <c r="NP21" s="90"/>
      <c r="NQ21" s="90"/>
      <c r="NR21" s="90"/>
      <c r="NS21" s="90"/>
      <c r="NT21" s="90"/>
      <c r="NU21" s="90"/>
      <c r="NV21" s="90"/>
      <c r="NW21" s="91"/>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89"/>
      <c r="NJ22" s="90"/>
      <c r="NK22" s="90"/>
      <c r="NL22" s="90"/>
      <c r="NM22" s="90"/>
      <c r="NN22" s="90"/>
      <c r="NO22" s="90"/>
      <c r="NP22" s="90"/>
      <c r="NQ22" s="90"/>
      <c r="NR22" s="90"/>
      <c r="NS22" s="90"/>
      <c r="NT22" s="90"/>
      <c r="NU22" s="90"/>
      <c r="NV22" s="90"/>
      <c r="NW22" s="91"/>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89"/>
      <c r="NJ23" s="90"/>
      <c r="NK23" s="90"/>
      <c r="NL23" s="90"/>
      <c r="NM23" s="90"/>
      <c r="NN23" s="90"/>
      <c r="NO23" s="90"/>
      <c r="NP23" s="90"/>
      <c r="NQ23" s="90"/>
      <c r="NR23" s="90"/>
      <c r="NS23" s="90"/>
      <c r="NT23" s="90"/>
      <c r="NU23" s="90"/>
      <c r="NV23" s="90"/>
      <c r="NW23" s="91"/>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89"/>
      <c r="NJ24" s="90"/>
      <c r="NK24" s="90"/>
      <c r="NL24" s="90"/>
      <c r="NM24" s="90"/>
      <c r="NN24" s="90"/>
      <c r="NO24" s="90"/>
      <c r="NP24" s="90"/>
      <c r="NQ24" s="90"/>
      <c r="NR24" s="90"/>
      <c r="NS24" s="90"/>
      <c r="NT24" s="90"/>
      <c r="NU24" s="90"/>
      <c r="NV24" s="90"/>
      <c r="NW24" s="91"/>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89"/>
      <c r="NJ25" s="90"/>
      <c r="NK25" s="90"/>
      <c r="NL25" s="90"/>
      <c r="NM25" s="90"/>
      <c r="NN25" s="90"/>
      <c r="NO25" s="90"/>
      <c r="NP25" s="90"/>
      <c r="NQ25" s="90"/>
      <c r="NR25" s="90"/>
      <c r="NS25" s="90"/>
      <c r="NT25" s="90"/>
      <c r="NU25" s="90"/>
      <c r="NV25" s="90"/>
      <c r="NW25" s="91"/>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89"/>
      <c r="NJ26" s="90"/>
      <c r="NK26" s="90"/>
      <c r="NL26" s="90"/>
      <c r="NM26" s="90"/>
      <c r="NN26" s="90"/>
      <c r="NO26" s="90"/>
      <c r="NP26" s="90"/>
      <c r="NQ26" s="90"/>
      <c r="NR26" s="90"/>
      <c r="NS26" s="90"/>
      <c r="NT26" s="90"/>
      <c r="NU26" s="90"/>
      <c r="NV26" s="90"/>
      <c r="NW26" s="91"/>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89"/>
      <c r="NJ27" s="90"/>
      <c r="NK27" s="90"/>
      <c r="NL27" s="90"/>
      <c r="NM27" s="90"/>
      <c r="NN27" s="90"/>
      <c r="NO27" s="90"/>
      <c r="NP27" s="90"/>
      <c r="NQ27" s="90"/>
      <c r="NR27" s="90"/>
      <c r="NS27" s="90"/>
      <c r="NT27" s="90"/>
      <c r="NU27" s="90"/>
      <c r="NV27" s="90"/>
      <c r="NW27" s="91"/>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89"/>
      <c r="NJ28" s="90"/>
      <c r="NK28" s="90"/>
      <c r="NL28" s="90"/>
      <c r="NM28" s="90"/>
      <c r="NN28" s="90"/>
      <c r="NO28" s="90"/>
      <c r="NP28" s="90"/>
      <c r="NQ28" s="90"/>
      <c r="NR28" s="90"/>
      <c r="NS28" s="90"/>
      <c r="NT28" s="90"/>
      <c r="NU28" s="90"/>
      <c r="NV28" s="90"/>
      <c r="NW28" s="91"/>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89"/>
      <c r="NJ29" s="90"/>
      <c r="NK29" s="90"/>
      <c r="NL29" s="90"/>
      <c r="NM29" s="90"/>
      <c r="NN29" s="90"/>
      <c r="NO29" s="90"/>
      <c r="NP29" s="90"/>
      <c r="NQ29" s="90"/>
      <c r="NR29" s="90"/>
      <c r="NS29" s="90"/>
      <c r="NT29" s="90"/>
      <c r="NU29" s="90"/>
      <c r="NV29" s="90"/>
      <c r="NW29" s="91"/>
    </row>
    <row r="30" spans="1:387" ht="13.5" customHeight="1" x14ac:dyDescent="0.2">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92"/>
      <c r="NJ30" s="93"/>
      <c r="NK30" s="93"/>
      <c r="NL30" s="93"/>
      <c r="NM30" s="93"/>
      <c r="NN30" s="93"/>
      <c r="NO30" s="93"/>
      <c r="NP30" s="93"/>
      <c r="NQ30" s="93"/>
      <c r="NR30" s="93"/>
      <c r="NS30" s="93"/>
      <c r="NT30" s="93"/>
      <c r="NU30" s="93"/>
      <c r="NV30" s="93"/>
      <c r="NW30" s="94"/>
    </row>
    <row r="31" spans="1:387" ht="13.5" customHeight="1" x14ac:dyDescent="0.2">
      <c r="A31" s="2"/>
      <c r="B31" s="9"/>
      <c r="C31" s="2"/>
      <c r="D31" s="2"/>
      <c r="E31" s="2"/>
      <c r="F31" s="2"/>
      <c r="I31" s="69" t="s">
        <v>27</v>
      </c>
      <c r="J31" s="69"/>
      <c r="K31" s="69"/>
      <c r="L31" s="69"/>
      <c r="M31" s="69"/>
      <c r="N31" s="69"/>
      <c r="O31" s="69"/>
      <c r="P31" s="69"/>
      <c r="Q31" s="69"/>
      <c r="R31" s="67">
        <f>データ!Y7</f>
        <v>94.4</v>
      </c>
      <c r="S31" s="67"/>
      <c r="T31" s="67"/>
      <c r="U31" s="67"/>
      <c r="V31" s="67"/>
      <c r="W31" s="67"/>
      <c r="X31" s="67"/>
      <c r="Y31" s="67"/>
      <c r="Z31" s="67"/>
      <c r="AA31" s="67"/>
      <c r="AB31" s="67"/>
      <c r="AC31" s="67"/>
      <c r="AD31" s="67"/>
      <c r="AE31" s="67"/>
      <c r="AF31" s="67">
        <f>データ!Z7</f>
        <v>85.5</v>
      </c>
      <c r="AG31" s="67"/>
      <c r="AH31" s="67"/>
      <c r="AI31" s="67"/>
      <c r="AJ31" s="67"/>
      <c r="AK31" s="67"/>
      <c r="AL31" s="67"/>
      <c r="AM31" s="67"/>
      <c r="AN31" s="67"/>
      <c r="AO31" s="67"/>
      <c r="AP31" s="67"/>
      <c r="AQ31" s="67"/>
      <c r="AR31" s="67"/>
      <c r="AS31" s="67"/>
      <c r="AT31" s="67">
        <f>データ!AA7</f>
        <v>92.5</v>
      </c>
      <c r="AU31" s="67"/>
      <c r="AV31" s="67"/>
      <c r="AW31" s="67"/>
      <c r="AX31" s="67"/>
      <c r="AY31" s="67"/>
      <c r="AZ31" s="67"/>
      <c r="BA31" s="67"/>
      <c r="BB31" s="67"/>
      <c r="BC31" s="67"/>
      <c r="BD31" s="67"/>
      <c r="BE31" s="67"/>
      <c r="BF31" s="67"/>
      <c r="BG31" s="67"/>
      <c r="BH31" s="67">
        <f>データ!AB7</f>
        <v>88.5</v>
      </c>
      <c r="BI31" s="67"/>
      <c r="BJ31" s="67"/>
      <c r="BK31" s="67"/>
      <c r="BL31" s="67"/>
      <c r="BM31" s="67"/>
      <c r="BN31" s="67"/>
      <c r="BO31" s="67"/>
      <c r="BP31" s="67"/>
      <c r="BQ31" s="67"/>
      <c r="BR31" s="67"/>
      <c r="BS31" s="67"/>
      <c r="BT31" s="67"/>
      <c r="BU31" s="67"/>
      <c r="BV31" s="67">
        <f>データ!AC7</f>
        <v>56.2</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7.8</v>
      </c>
      <c r="DG31" s="67"/>
      <c r="DH31" s="67"/>
      <c r="DI31" s="67"/>
      <c r="DJ31" s="67"/>
      <c r="DK31" s="67"/>
      <c r="DL31" s="67"/>
      <c r="DM31" s="67"/>
      <c r="DN31" s="67"/>
      <c r="DO31" s="67"/>
      <c r="DP31" s="67"/>
      <c r="DQ31" s="67"/>
      <c r="DR31" s="67"/>
      <c r="DS31" s="67"/>
      <c r="DT31" s="67">
        <f>データ!AK7</f>
        <v>12.7</v>
      </c>
      <c r="DU31" s="67"/>
      <c r="DV31" s="67"/>
      <c r="DW31" s="67"/>
      <c r="DX31" s="67"/>
      <c r="DY31" s="67"/>
      <c r="DZ31" s="67"/>
      <c r="EA31" s="67"/>
      <c r="EB31" s="67"/>
      <c r="EC31" s="67"/>
      <c r="ED31" s="67"/>
      <c r="EE31" s="67"/>
      <c r="EF31" s="67"/>
      <c r="EG31" s="67"/>
      <c r="EH31" s="67">
        <f>データ!AL7</f>
        <v>13.8</v>
      </c>
      <c r="EI31" s="67"/>
      <c r="EJ31" s="67"/>
      <c r="EK31" s="67"/>
      <c r="EL31" s="67"/>
      <c r="EM31" s="67"/>
      <c r="EN31" s="67"/>
      <c r="EO31" s="67"/>
      <c r="EP31" s="67"/>
      <c r="EQ31" s="67"/>
      <c r="ER31" s="67"/>
      <c r="ES31" s="67"/>
      <c r="ET31" s="67"/>
      <c r="EU31" s="67"/>
      <c r="EV31" s="67">
        <f>データ!AM7</f>
        <v>18.2</v>
      </c>
      <c r="EW31" s="67"/>
      <c r="EX31" s="67"/>
      <c r="EY31" s="67"/>
      <c r="EZ31" s="67"/>
      <c r="FA31" s="67"/>
      <c r="FB31" s="67"/>
      <c r="FC31" s="67"/>
      <c r="FD31" s="67"/>
      <c r="FE31" s="67"/>
      <c r="FF31" s="67"/>
      <c r="FG31" s="67"/>
      <c r="FH31" s="67"/>
      <c r="FI31" s="67"/>
      <c r="FJ31" s="67">
        <f>データ!AN7</f>
        <v>37.200000000000003</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8">
        <f>データ!AU7</f>
        <v>349</v>
      </c>
      <c r="GU31" s="88"/>
      <c r="GV31" s="88"/>
      <c r="GW31" s="88"/>
      <c r="GX31" s="88"/>
      <c r="GY31" s="88"/>
      <c r="GZ31" s="88"/>
      <c r="HA31" s="88"/>
      <c r="HB31" s="88"/>
      <c r="HC31" s="88"/>
      <c r="HD31" s="88"/>
      <c r="HE31" s="88"/>
      <c r="HF31" s="88"/>
      <c r="HG31" s="88"/>
      <c r="HH31" s="88">
        <f>データ!AV7</f>
        <v>357</v>
      </c>
      <c r="HI31" s="88"/>
      <c r="HJ31" s="88"/>
      <c r="HK31" s="88"/>
      <c r="HL31" s="88"/>
      <c r="HM31" s="88"/>
      <c r="HN31" s="88"/>
      <c r="HO31" s="88"/>
      <c r="HP31" s="88"/>
      <c r="HQ31" s="88"/>
      <c r="HR31" s="88"/>
      <c r="HS31" s="88"/>
      <c r="HT31" s="88"/>
      <c r="HU31" s="88"/>
      <c r="HV31" s="88">
        <f>データ!AW7</f>
        <v>526</v>
      </c>
      <c r="HW31" s="88"/>
      <c r="HX31" s="88"/>
      <c r="HY31" s="88"/>
      <c r="HZ31" s="88"/>
      <c r="IA31" s="88"/>
      <c r="IB31" s="88"/>
      <c r="IC31" s="88"/>
      <c r="ID31" s="88"/>
      <c r="IE31" s="88"/>
      <c r="IF31" s="88"/>
      <c r="IG31" s="88"/>
      <c r="IH31" s="88"/>
      <c r="II31" s="88"/>
      <c r="IJ31" s="88">
        <f>データ!AX7</f>
        <v>1225</v>
      </c>
      <c r="IK31" s="88"/>
      <c r="IL31" s="88"/>
      <c r="IM31" s="88"/>
      <c r="IN31" s="88"/>
      <c r="IO31" s="88"/>
      <c r="IP31" s="88"/>
      <c r="IQ31" s="88"/>
      <c r="IR31" s="88"/>
      <c r="IS31" s="88"/>
      <c r="IT31" s="88"/>
      <c r="IU31" s="88"/>
      <c r="IV31" s="88"/>
      <c r="IW31" s="88"/>
      <c r="IX31" s="88">
        <f>データ!AY7</f>
        <v>489</v>
      </c>
      <c r="IY31" s="88"/>
      <c r="IZ31" s="88"/>
      <c r="JA31" s="88"/>
      <c r="JB31" s="88"/>
      <c r="JC31" s="88"/>
      <c r="JD31" s="88"/>
      <c r="JE31" s="88"/>
      <c r="JF31" s="88"/>
      <c r="JG31" s="88"/>
      <c r="JH31" s="88"/>
      <c r="JI31" s="88"/>
      <c r="JJ31" s="88"/>
      <c r="JK31" s="8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8">
        <f>データ!AZ7</f>
        <v>1882</v>
      </c>
      <c r="GU32" s="88"/>
      <c r="GV32" s="88"/>
      <c r="GW32" s="88"/>
      <c r="GX32" s="88"/>
      <c r="GY32" s="88"/>
      <c r="GZ32" s="88"/>
      <c r="HA32" s="88"/>
      <c r="HB32" s="88"/>
      <c r="HC32" s="88"/>
      <c r="HD32" s="88"/>
      <c r="HE32" s="88"/>
      <c r="HF32" s="88"/>
      <c r="HG32" s="88"/>
      <c r="HH32" s="88">
        <f>データ!BA7</f>
        <v>1100</v>
      </c>
      <c r="HI32" s="88"/>
      <c r="HJ32" s="88"/>
      <c r="HK32" s="88"/>
      <c r="HL32" s="88"/>
      <c r="HM32" s="88"/>
      <c r="HN32" s="88"/>
      <c r="HO32" s="88"/>
      <c r="HP32" s="88"/>
      <c r="HQ32" s="88"/>
      <c r="HR32" s="88"/>
      <c r="HS32" s="88"/>
      <c r="HT32" s="88"/>
      <c r="HU32" s="88"/>
      <c r="HV32" s="88">
        <f>データ!BB7</f>
        <v>706</v>
      </c>
      <c r="HW32" s="88"/>
      <c r="HX32" s="88"/>
      <c r="HY32" s="88"/>
      <c r="HZ32" s="88"/>
      <c r="IA32" s="88"/>
      <c r="IB32" s="88"/>
      <c r="IC32" s="88"/>
      <c r="ID32" s="88"/>
      <c r="IE32" s="88"/>
      <c r="IF32" s="88"/>
      <c r="IG32" s="88"/>
      <c r="IH32" s="88"/>
      <c r="II32" s="88"/>
      <c r="IJ32" s="88">
        <f>データ!BC7</f>
        <v>16253</v>
      </c>
      <c r="IK32" s="88"/>
      <c r="IL32" s="88"/>
      <c r="IM32" s="88"/>
      <c r="IN32" s="88"/>
      <c r="IO32" s="88"/>
      <c r="IP32" s="88"/>
      <c r="IQ32" s="88"/>
      <c r="IR32" s="88"/>
      <c r="IS32" s="88"/>
      <c r="IT32" s="88"/>
      <c r="IU32" s="88"/>
      <c r="IV32" s="88"/>
      <c r="IW32" s="88"/>
      <c r="IX32" s="88">
        <f>データ!BD7</f>
        <v>12164</v>
      </c>
      <c r="IY32" s="88"/>
      <c r="IZ32" s="88"/>
      <c r="JA32" s="88"/>
      <c r="JB32" s="88"/>
      <c r="JC32" s="88"/>
      <c r="JD32" s="88"/>
      <c r="JE32" s="88"/>
      <c r="JF32" s="88"/>
      <c r="JG32" s="88"/>
      <c r="JH32" s="88"/>
      <c r="JI32" s="88"/>
      <c r="JJ32" s="88"/>
      <c r="JK32" s="8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9" t="s">
        <v>132</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9"/>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9"/>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9"/>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9"/>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9"/>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9"/>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9"/>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9"/>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9"/>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9"/>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9"/>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9"/>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9"/>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9"/>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0"/>
      <c r="NJ47" s="81"/>
      <c r="NK47" s="81"/>
      <c r="NL47" s="81"/>
      <c r="NM47" s="81"/>
      <c r="NN47" s="81"/>
      <c r="NO47" s="81"/>
      <c r="NP47" s="81"/>
      <c r="NQ47" s="81"/>
      <c r="NR47" s="81"/>
      <c r="NS47" s="81"/>
      <c r="NT47" s="81"/>
      <c r="NU47" s="81"/>
      <c r="NV47" s="81"/>
      <c r="NW47" s="82"/>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89" t="s">
        <v>135</v>
      </c>
      <c r="NJ49" s="90"/>
      <c r="NK49" s="90"/>
      <c r="NL49" s="90"/>
      <c r="NM49" s="90"/>
      <c r="NN49" s="90"/>
      <c r="NO49" s="90"/>
      <c r="NP49" s="90"/>
      <c r="NQ49" s="90"/>
      <c r="NR49" s="90"/>
      <c r="NS49" s="90"/>
      <c r="NT49" s="90"/>
      <c r="NU49" s="90"/>
      <c r="NV49" s="90"/>
      <c r="NW49" s="91"/>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89"/>
      <c r="NJ50" s="90"/>
      <c r="NK50" s="90"/>
      <c r="NL50" s="90"/>
      <c r="NM50" s="90"/>
      <c r="NN50" s="90"/>
      <c r="NO50" s="90"/>
      <c r="NP50" s="90"/>
      <c r="NQ50" s="90"/>
      <c r="NR50" s="90"/>
      <c r="NS50" s="90"/>
      <c r="NT50" s="90"/>
      <c r="NU50" s="90"/>
      <c r="NV50" s="90"/>
      <c r="NW50" s="91"/>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89"/>
      <c r="NJ51" s="90"/>
      <c r="NK51" s="90"/>
      <c r="NL51" s="90"/>
      <c r="NM51" s="90"/>
      <c r="NN51" s="90"/>
      <c r="NO51" s="90"/>
      <c r="NP51" s="90"/>
      <c r="NQ51" s="90"/>
      <c r="NR51" s="90"/>
      <c r="NS51" s="90"/>
      <c r="NT51" s="90"/>
      <c r="NU51" s="90"/>
      <c r="NV51" s="90"/>
      <c r="NW51" s="91"/>
    </row>
    <row r="52" spans="1:387" ht="13.5" customHeight="1" x14ac:dyDescent="0.2">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89"/>
      <c r="NJ52" s="90"/>
      <c r="NK52" s="90"/>
      <c r="NL52" s="90"/>
      <c r="NM52" s="90"/>
      <c r="NN52" s="90"/>
      <c r="NO52" s="90"/>
      <c r="NP52" s="90"/>
      <c r="NQ52" s="90"/>
      <c r="NR52" s="90"/>
      <c r="NS52" s="90"/>
      <c r="NT52" s="90"/>
      <c r="NU52" s="90"/>
      <c r="NV52" s="90"/>
      <c r="NW52" s="91"/>
    </row>
    <row r="53" spans="1:387" ht="13.5" customHeight="1" x14ac:dyDescent="0.2">
      <c r="A53" s="2"/>
      <c r="B53" s="9"/>
      <c r="C53" s="2"/>
      <c r="D53" s="2"/>
      <c r="E53" s="2"/>
      <c r="F53" s="2"/>
      <c r="I53" s="69" t="s">
        <v>27</v>
      </c>
      <c r="J53" s="69"/>
      <c r="K53" s="69"/>
      <c r="L53" s="69"/>
      <c r="M53" s="69"/>
      <c r="N53" s="69"/>
      <c r="O53" s="69"/>
      <c r="P53" s="69"/>
      <c r="Q53" s="69"/>
      <c r="R53" s="67">
        <f>データ!BF7</f>
        <v>62.1</v>
      </c>
      <c r="S53" s="67"/>
      <c r="T53" s="67"/>
      <c r="U53" s="67"/>
      <c r="V53" s="67"/>
      <c r="W53" s="67"/>
      <c r="X53" s="67"/>
      <c r="Y53" s="67"/>
      <c r="Z53" s="67"/>
      <c r="AA53" s="67"/>
      <c r="AB53" s="67"/>
      <c r="AC53" s="67"/>
      <c r="AD53" s="67"/>
      <c r="AE53" s="67"/>
      <c r="AF53" s="67">
        <f>データ!BG7</f>
        <v>55.4</v>
      </c>
      <c r="AG53" s="67"/>
      <c r="AH53" s="67"/>
      <c r="AI53" s="67"/>
      <c r="AJ53" s="67"/>
      <c r="AK53" s="67"/>
      <c r="AL53" s="67"/>
      <c r="AM53" s="67"/>
      <c r="AN53" s="67"/>
      <c r="AO53" s="67"/>
      <c r="AP53" s="67"/>
      <c r="AQ53" s="67"/>
      <c r="AR53" s="67"/>
      <c r="AS53" s="67"/>
      <c r="AT53" s="67">
        <f>データ!BH7</f>
        <v>49.8</v>
      </c>
      <c r="AU53" s="67"/>
      <c r="AV53" s="67"/>
      <c r="AW53" s="67"/>
      <c r="AX53" s="67"/>
      <c r="AY53" s="67"/>
      <c r="AZ53" s="67"/>
      <c r="BA53" s="67"/>
      <c r="BB53" s="67"/>
      <c r="BC53" s="67"/>
      <c r="BD53" s="67"/>
      <c r="BE53" s="67"/>
      <c r="BF53" s="67"/>
      <c r="BG53" s="67"/>
      <c r="BH53" s="67">
        <f>データ!BI7</f>
        <v>37.299999999999997</v>
      </c>
      <c r="BI53" s="67"/>
      <c r="BJ53" s="67"/>
      <c r="BK53" s="67"/>
      <c r="BL53" s="67"/>
      <c r="BM53" s="67"/>
      <c r="BN53" s="67"/>
      <c r="BO53" s="67"/>
      <c r="BP53" s="67"/>
      <c r="BQ53" s="67"/>
      <c r="BR53" s="67"/>
      <c r="BS53" s="67"/>
      <c r="BT53" s="67"/>
      <c r="BU53" s="67"/>
      <c r="BV53" s="67">
        <f>データ!BJ7</f>
        <v>37.799999999999997</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23.1</v>
      </c>
      <c r="DG53" s="67"/>
      <c r="DH53" s="67"/>
      <c r="DI53" s="67"/>
      <c r="DJ53" s="67"/>
      <c r="DK53" s="67"/>
      <c r="DL53" s="67"/>
      <c r="DM53" s="67"/>
      <c r="DN53" s="67"/>
      <c r="DO53" s="67"/>
      <c r="DP53" s="67"/>
      <c r="DQ53" s="67"/>
      <c r="DR53" s="67"/>
      <c r="DS53" s="67"/>
      <c r="DT53" s="67">
        <f>データ!BR7</f>
        <v>25.2</v>
      </c>
      <c r="DU53" s="67"/>
      <c r="DV53" s="67"/>
      <c r="DW53" s="67"/>
      <c r="DX53" s="67"/>
      <c r="DY53" s="67"/>
      <c r="DZ53" s="67"/>
      <c r="EA53" s="67"/>
      <c r="EB53" s="67"/>
      <c r="EC53" s="67"/>
      <c r="ED53" s="67"/>
      <c r="EE53" s="67"/>
      <c r="EF53" s="67"/>
      <c r="EG53" s="67"/>
      <c r="EH53" s="67">
        <f>データ!BS7</f>
        <v>24.5</v>
      </c>
      <c r="EI53" s="67"/>
      <c r="EJ53" s="67"/>
      <c r="EK53" s="67"/>
      <c r="EL53" s="67"/>
      <c r="EM53" s="67"/>
      <c r="EN53" s="67"/>
      <c r="EO53" s="67"/>
      <c r="EP53" s="67"/>
      <c r="EQ53" s="67"/>
      <c r="ER53" s="67"/>
      <c r="ES53" s="67"/>
      <c r="ET53" s="67"/>
      <c r="EU53" s="67"/>
      <c r="EV53" s="67">
        <f>データ!BT7</f>
        <v>25.8</v>
      </c>
      <c r="EW53" s="67"/>
      <c r="EX53" s="67"/>
      <c r="EY53" s="67"/>
      <c r="EZ53" s="67"/>
      <c r="FA53" s="67"/>
      <c r="FB53" s="67"/>
      <c r="FC53" s="67"/>
      <c r="FD53" s="67"/>
      <c r="FE53" s="67"/>
      <c r="FF53" s="67"/>
      <c r="FG53" s="67"/>
      <c r="FH53" s="67"/>
      <c r="FI53" s="67"/>
      <c r="FJ53" s="67">
        <f>データ!BU7</f>
        <v>25.9</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2.6</v>
      </c>
      <c r="GU53" s="67"/>
      <c r="GV53" s="67"/>
      <c r="GW53" s="67"/>
      <c r="GX53" s="67"/>
      <c r="GY53" s="67"/>
      <c r="GZ53" s="67"/>
      <c r="HA53" s="67"/>
      <c r="HB53" s="67"/>
      <c r="HC53" s="67"/>
      <c r="HD53" s="67"/>
      <c r="HE53" s="67"/>
      <c r="HF53" s="67"/>
      <c r="HG53" s="67"/>
      <c r="HH53" s="67">
        <f>データ!CC7</f>
        <v>-4.5</v>
      </c>
      <c r="HI53" s="67"/>
      <c r="HJ53" s="67"/>
      <c r="HK53" s="67"/>
      <c r="HL53" s="67"/>
      <c r="HM53" s="67"/>
      <c r="HN53" s="67"/>
      <c r="HO53" s="67"/>
      <c r="HP53" s="67"/>
      <c r="HQ53" s="67"/>
      <c r="HR53" s="67"/>
      <c r="HS53" s="67"/>
      <c r="HT53" s="67"/>
      <c r="HU53" s="67"/>
      <c r="HV53" s="67">
        <f>データ!CD7</f>
        <v>3.6</v>
      </c>
      <c r="HW53" s="67"/>
      <c r="HX53" s="67"/>
      <c r="HY53" s="67"/>
      <c r="HZ53" s="67"/>
      <c r="IA53" s="67"/>
      <c r="IB53" s="67"/>
      <c r="IC53" s="67"/>
      <c r="ID53" s="67"/>
      <c r="IE53" s="67"/>
      <c r="IF53" s="67"/>
      <c r="IG53" s="67"/>
      <c r="IH53" s="67"/>
      <c r="II53" s="67"/>
      <c r="IJ53" s="67">
        <f>データ!CE7</f>
        <v>-0.8</v>
      </c>
      <c r="IK53" s="67"/>
      <c r="IL53" s="67"/>
      <c r="IM53" s="67"/>
      <c r="IN53" s="67"/>
      <c r="IO53" s="67"/>
      <c r="IP53" s="67"/>
      <c r="IQ53" s="67"/>
      <c r="IR53" s="67"/>
      <c r="IS53" s="67"/>
      <c r="IT53" s="67"/>
      <c r="IU53" s="67"/>
      <c r="IV53" s="67"/>
      <c r="IW53" s="67"/>
      <c r="IX53" s="67">
        <f>データ!CF7</f>
        <v>-9.5</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8">
        <f>データ!CM7</f>
        <v>15277</v>
      </c>
      <c r="KI53" s="88"/>
      <c r="KJ53" s="88"/>
      <c r="KK53" s="88"/>
      <c r="KL53" s="88"/>
      <c r="KM53" s="88"/>
      <c r="KN53" s="88"/>
      <c r="KO53" s="88"/>
      <c r="KP53" s="88"/>
      <c r="KQ53" s="88"/>
      <c r="KR53" s="88"/>
      <c r="KS53" s="88"/>
      <c r="KT53" s="88"/>
      <c r="KU53" s="88"/>
      <c r="KV53" s="88">
        <f>データ!CN7</f>
        <v>-22337</v>
      </c>
      <c r="KW53" s="88"/>
      <c r="KX53" s="88"/>
      <c r="KY53" s="88"/>
      <c r="KZ53" s="88"/>
      <c r="LA53" s="88"/>
      <c r="LB53" s="88"/>
      <c r="LC53" s="88"/>
      <c r="LD53" s="88"/>
      <c r="LE53" s="88"/>
      <c r="LF53" s="88"/>
      <c r="LG53" s="88"/>
      <c r="LH53" s="88"/>
      <c r="LI53" s="88"/>
      <c r="LJ53" s="88">
        <f>データ!CO7</f>
        <v>18103</v>
      </c>
      <c r="LK53" s="88"/>
      <c r="LL53" s="88"/>
      <c r="LM53" s="88"/>
      <c r="LN53" s="88"/>
      <c r="LO53" s="88"/>
      <c r="LP53" s="88"/>
      <c r="LQ53" s="88"/>
      <c r="LR53" s="88"/>
      <c r="LS53" s="88"/>
      <c r="LT53" s="88"/>
      <c r="LU53" s="88"/>
      <c r="LV53" s="88"/>
      <c r="LW53" s="88"/>
      <c r="LX53" s="88">
        <f>データ!CP7</f>
        <v>-3007</v>
      </c>
      <c r="LY53" s="88"/>
      <c r="LZ53" s="88"/>
      <c r="MA53" s="88"/>
      <c r="MB53" s="88"/>
      <c r="MC53" s="88"/>
      <c r="MD53" s="88"/>
      <c r="ME53" s="88"/>
      <c r="MF53" s="88"/>
      <c r="MG53" s="88"/>
      <c r="MH53" s="88"/>
      <c r="MI53" s="88"/>
      <c r="MJ53" s="88"/>
      <c r="MK53" s="88"/>
      <c r="ML53" s="88">
        <f>データ!CQ7</f>
        <v>-38595</v>
      </c>
      <c r="MM53" s="88"/>
      <c r="MN53" s="88"/>
      <c r="MO53" s="88"/>
      <c r="MP53" s="88"/>
      <c r="MQ53" s="88"/>
      <c r="MR53" s="88"/>
      <c r="MS53" s="88"/>
      <c r="MT53" s="88"/>
      <c r="MU53" s="88"/>
      <c r="MV53" s="88"/>
      <c r="MW53" s="88"/>
      <c r="MX53" s="88"/>
      <c r="MY53" s="88"/>
      <c r="MZ53" s="2"/>
      <c r="NA53" s="2"/>
      <c r="NB53" s="2"/>
      <c r="NC53" s="2"/>
      <c r="ND53" s="2"/>
      <c r="NE53" s="2"/>
      <c r="NF53" s="2"/>
      <c r="NG53" s="10"/>
      <c r="NH53" s="2"/>
      <c r="NI53" s="89"/>
      <c r="NJ53" s="90"/>
      <c r="NK53" s="90"/>
      <c r="NL53" s="90"/>
      <c r="NM53" s="90"/>
      <c r="NN53" s="90"/>
      <c r="NO53" s="90"/>
      <c r="NP53" s="90"/>
      <c r="NQ53" s="90"/>
      <c r="NR53" s="90"/>
      <c r="NS53" s="90"/>
      <c r="NT53" s="90"/>
      <c r="NU53" s="90"/>
      <c r="NV53" s="90"/>
      <c r="NW53" s="91"/>
    </row>
    <row r="54" spans="1:387" ht="13.5" customHeight="1" x14ac:dyDescent="0.2">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3">
        <f>データ!CR7</f>
        <v>-8310</v>
      </c>
      <c r="KI54" s="84"/>
      <c r="KJ54" s="84"/>
      <c r="KK54" s="84"/>
      <c r="KL54" s="84"/>
      <c r="KM54" s="84"/>
      <c r="KN54" s="84"/>
      <c r="KO54" s="84"/>
      <c r="KP54" s="84"/>
      <c r="KQ54" s="84"/>
      <c r="KR54" s="84"/>
      <c r="KS54" s="84"/>
      <c r="KT54" s="84"/>
      <c r="KU54" s="85"/>
      <c r="KV54" s="83">
        <f>データ!CS7</f>
        <v>5713</v>
      </c>
      <c r="KW54" s="84"/>
      <c r="KX54" s="84"/>
      <c r="KY54" s="84"/>
      <c r="KZ54" s="84"/>
      <c r="LA54" s="84"/>
      <c r="LB54" s="84"/>
      <c r="LC54" s="84"/>
      <c r="LD54" s="84"/>
      <c r="LE54" s="84"/>
      <c r="LF54" s="84"/>
      <c r="LG54" s="84"/>
      <c r="LH54" s="84"/>
      <c r="LI54" s="85"/>
      <c r="LJ54" s="83">
        <f>データ!CT7</f>
        <v>3780</v>
      </c>
      <c r="LK54" s="84"/>
      <c r="LL54" s="84"/>
      <c r="LM54" s="84"/>
      <c r="LN54" s="84"/>
      <c r="LO54" s="84"/>
      <c r="LP54" s="84"/>
      <c r="LQ54" s="84"/>
      <c r="LR54" s="84"/>
      <c r="LS54" s="84"/>
      <c r="LT54" s="84"/>
      <c r="LU54" s="84"/>
      <c r="LV54" s="84"/>
      <c r="LW54" s="85"/>
      <c r="LX54" s="83">
        <f>データ!CU7</f>
        <v>-46965</v>
      </c>
      <c r="LY54" s="84"/>
      <c r="LZ54" s="84"/>
      <c r="MA54" s="84"/>
      <c r="MB54" s="84"/>
      <c r="MC54" s="84"/>
      <c r="MD54" s="84"/>
      <c r="ME54" s="84"/>
      <c r="MF54" s="84"/>
      <c r="MG54" s="84"/>
      <c r="MH54" s="84"/>
      <c r="MI54" s="84"/>
      <c r="MJ54" s="84"/>
      <c r="MK54" s="85"/>
      <c r="ML54" s="83">
        <f>データ!CV7</f>
        <v>-28874</v>
      </c>
      <c r="MM54" s="84"/>
      <c r="MN54" s="84"/>
      <c r="MO54" s="84"/>
      <c r="MP54" s="84"/>
      <c r="MQ54" s="84"/>
      <c r="MR54" s="84"/>
      <c r="MS54" s="84"/>
      <c r="MT54" s="84"/>
      <c r="MU54" s="84"/>
      <c r="MV54" s="84"/>
      <c r="MW54" s="84"/>
      <c r="MX54" s="84"/>
      <c r="MY54" s="85"/>
      <c r="MZ54" s="2"/>
      <c r="NA54" s="2"/>
      <c r="NB54" s="2"/>
      <c r="NC54" s="2"/>
      <c r="ND54" s="2"/>
      <c r="NE54" s="2"/>
      <c r="NF54" s="2"/>
      <c r="NG54" s="10"/>
      <c r="NH54" s="2"/>
      <c r="NI54" s="89"/>
      <c r="NJ54" s="90"/>
      <c r="NK54" s="90"/>
      <c r="NL54" s="90"/>
      <c r="NM54" s="90"/>
      <c r="NN54" s="90"/>
      <c r="NO54" s="90"/>
      <c r="NP54" s="90"/>
      <c r="NQ54" s="90"/>
      <c r="NR54" s="90"/>
      <c r="NS54" s="90"/>
      <c r="NT54" s="90"/>
      <c r="NU54" s="90"/>
      <c r="NV54" s="90"/>
      <c r="NW54" s="91"/>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89"/>
      <c r="NJ55" s="90"/>
      <c r="NK55" s="90"/>
      <c r="NL55" s="90"/>
      <c r="NM55" s="90"/>
      <c r="NN55" s="90"/>
      <c r="NO55" s="90"/>
      <c r="NP55" s="90"/>
      <c r="NQ55" s="90"/>
      <c r="NR55" s="90"/>
      <c r="NS55" s="90"/>
      <c r="NT55" s="90"/>
      <c r="NU55" s="90"/>
      <c r="NV55" s="90"/>
      <c r="NW55" s="91"/>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89"/>
      <c r="NJ56" s="90"/>
      <c r="NK56" s="90"/>
      <c r="NL56" s="90"/>
      <c r="NM56" s="90"/>
      <c r="NN56" s="90"/>
      <c r="NO56" s="90"/>
      <c r="NP56" s="90"/>
      <c r="NQ56" s="90"/>
      <c r="NR56" s="90"/>
      <c r="NS56" s="90"/>
      <c r="NT56" s="90"/>
      <c r="NU56" s="90"/>
      <c r="NV56" s="90"/>
      <c r="NW56" s="91"/>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89"/>
      <c r="NJ57" s="90"/>
      <c r="NK57" s="90"/>
      <c r="NL57" s="90"/>
      <c r="NM57" s="90"/>
      <c r="NN57" s="90"/>
      <c r="NO57" s="90"/>
      <c r="NP57" s="90"/>
      <c r="NQ57" s="90"/>
      <c r="NR57" s="90"/>
      <c r="NS57" s="90"/>
      <c r="NT57" s="90"/>
      <c r="NU57" s="90"/>
      <c r="NV57" s="90"/>
      <c r="NW57" s="91"/>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89"/>
      <c r="NJ58" s="90"/>
      <c r="NK58" s="90"/>
      <c r="NL58" s="90"/>
      <c r="NM58" s="90"/>
      <c r="NN58" s="90"/>
      <c r="NO58" s="90"/>
      <c r="NP58" s="90"/>
      <c r="NQ58" s="90"/>
      <c r="NR58" s="90"/>
      <c r="NS58" s="90"/>
      <c r="NT58" s="90"/>
      <c r="NU58" s="90"/>
      <c r="NV58" s="90"/>
      <c r="NW58" s="91"/>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89"/>
      <c r="NJ59" s="90"/>
      <c r="NK59" s="90"/>
      <c r="NL59" s="90"/>
      <c r="NM59" s="90"/>
      <c r="NN59" s="90"/>
      <c r="NO59" s="90"/>
      <c r="NP59" s="90"/>
      <c r="NQ59" s="90"/>
      <c r="NR59" s="90"/>
      <c r="NS59" s="90"/>
      <c r="NT59" s="90"/>
      <c r="NU59" s="90"/>
      <c r="NV59" s="90"/>
      <c r="NW59" s="91"/>
    </row>
    <row r="60" spans="1:387" ht="13.5" customHeight="1" x14ac:dyDescent="0.2">
      <c r="A60" s="10"/>
      <c r="B60" s="7"/>
      <c r="C60" s="8"/>
      <c r="D60" s="8"/>
      <c r="E60" s="8"/>
      <c r="F60" s="8"/>
      <c r="G60" s="8"/>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
      <c r="NC60" s="8"/>
      <c r="ND60" s="8"/>
      <c r="NE60" s="8"/>
      <c r="NF60" s="8"/>
      <c r="NG60" s="21"/>
      <c r="NH60" s="2"/>
      <c r="NI60" s="89"/>
      <c r="NJ60" s="90"/>
      <c r="NK60" s="90"/>
      <c r="NL60" s="90"/>
      <c r="NM60" s="90"/>
      <c r="NN60" s="90"/>
      <c r="NO60" s="90"/>
      <c r="NP60" s="90"/>
      <c r="NQ60" s="90"/>
      <c r="NR60" s="90"/>
      <c r="NS60" s="90"/>
      <c r="NT60" s="90"/>
      <c r="NU60" s="90"/>
      <c r="NV60" s="90"/>
      <c r="NW60" s="91"/>
    </row>
    <row r="61" spans="1:387" ht="13.5" customHeight="1" x14ac:dyDescent="0.2">
      <c r="A61" s="10"/>
      <c r="B61" s="7"/>
      <c r="C61" s="8"/>
      <c r="D61" s="8"/>
      <c r="E61" s="8"/>
      <c r="F61" s="8"/>
      <c r="G61" s="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
      <c r="NC61" s="8"/>
      <c r="ND61" s="8"/>
      <c r="NE61" s="8"/>
      <c r="NF61" s="8"/>
      <c r="NG61" s="21"/>
      <c r="NH61" s="2"/>
      <c r="NI61" s="89"/>
      <c r="NJ61" s="90"/>
      <c r="NK61" s="90"/>
      <c r="NL61" s="90"/>
      <c r="NM61" s="90"/>
      <c r="NN61" s="90"/>
      <c r="NO61" s="90"/>
      <c r="NP61" s="90"/>
      <c r="NQ61" s="90"/>
      <c r="NR61" s="90"/>
      <c r="NS61" s="90"/>
      <c r="NT61" s="90"/>
      <c r="NU61" s="90"/>
      <c r="NV61" s="90"/>
      <c r="NW61" s="91"/>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89"/>
      <c r="NJ62" s="90"/>
      <c r="NK62" s="90"/>
      <c r="NL62" s="90"/>
      <c r="NM62" s="90"/>
      <c r="NN62" s="90"/>
      <c r="NO62" s="90"/>
      <c r="NP62" s="90"/>
      <c r="NQ62" s="90"/>
      <c r="NR62" s="90"/>
      <c r="NS62" s="90"/>
      <c r="NT62" s="90"/>
      <c r="NU62" s="90"/>
      <c r="NV62" s="90"/>
      <c r="NW62" s="91"/>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89"/>
      <c r="NJ63" s="90"/>
      <c r="NK63" s="90"/>
      <c r="NL63" s="90"/>
      <c r="NM63" s="90"/>
      <c r="NN63" s="90"/>
      <c r="NO63" s="90"/>
      <c r="NP63" s="90"/>
      <c r="NQ63" s="90"/>
      <c r="NR63" s="90"/>
      <c r="NS63" s="90"/>
      <c r="NT63" s="90"/>
      <c r="NU63" s="90"/>
      <c r="NV63" s="90"/>
      <c r="NW63" s="91"/>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92"/>
      <c r="NJ64" s="93"/>
      <c r="NK64" s="93"/>
      <c r="NL64" s="93"/>
      <c r="NM64" s="93"/>
      <c r="NN64" s="93"/>
      <c r="NO64" s="93"/>
      <c r="NP64" s="93"/>
      <c r="NQ64" s="93"/>
      <c r="NR64" s="93"/>
      <c r="NS64" s="93"/>
      <c r="NT64" s="93"/>
      <c r="NU64" s="93"/>
      <c r="NV64" s="93"/>
      <c r="NW64" s="94"/>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133</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2006610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9"/>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9"/>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9"/>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9"/>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9"/>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9"/>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9"/>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9"/>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9"/>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100000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9"/>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459.9</v>
      </c>
      <c r="KI77" s="67"/>
      <c r="KJ77" s="67"/>
      <c r="KK77" s="67"/>
      <c r="KL77" s="67"/>
      <c r="KM77" s="67"/>
      <c r="KN77" s="67"/>
      <c r="KO77" s="67"/>
      <c r="KP77" s="67"/>
      <c r="KQ77" s="67"/>
      <c r="KR77" s="67"/>
      <c r="KS77" s="67"/>
      <c r="KT77" s="67"/>
      <c r="KU77" s="67"/>
      <c r="KV77" s="67">
        <f>データ!DW7</f>
        <v>510</v>
      </c>
      <c r="KW77" s="67"/>
      <c r="KX77" s="67"/>
      <c r="KY77" s="67"/>
      <c r="KZ77" s="67"/>
      <c r="LA77" s="67"/>
      <c r="LB77" s="67"/>
      <c r="LC77" s="67"/>
      <c r="LD77" s="67"/>
      <c r="LE77" s="67"/>
      <c r="LF77" s="67"/>
      <c r="LG77" s="67"/>
      <c r="LH77" s="67"/>
      <c r="LI77" s="67"/>
      <c r="LJ77" s="67">
        <f>データ!DX7</f>
        <v>491.9</v>
      </c>
      <c r="LK77" s="67"/>
      <c r="LL77" s="67"/>
      <c r="LM77" s="67"/>
      <c r="LN77" s="67"/>
      <c r="LO77" s="67"/>
      <c r="LP77" s="67"/>
      <c r="LQ77" s="67"/>
      <c r="LR77" s="67"/>
      <c r="LS77" s="67"/>
      <c r="LT77" s="67"/>
      <c r="LU77" s="67"/>
      <c r="LV77" s="67"/>
      <c r="LW77" s="67"/>
      <c r="LX77" s="67">
        <f>データ!DY7</f>
        <v>719.6</v>
      </c>
      <c r="LY77" s="67"/>
      <c r="LZ77" s="67"/>
      <c r="MA77" s="67"/>
      <c r="MB77" s="67"/>
      <c r="MC77" s="67"/>
      <c r="MD77" s="67"/>
      <c r="ME77" s="67"/>
      <c r="MF77" s="67"/>
      <c r="MG77" s="67"/>
      <c r="MH77" s="67"/>
      <c r="MI77" s="67"/>
      <c r="MJ77" s="67"/>
      <c r="MK77" s="67"/>
      <c r="ML77" s="67">
        <f>データ!DZ7</f>
        <v>573.70000000000005</v>
      </c>
      <c r="MM77" s="67"/>
      <c r="MN77" s="67"/>
      <c r="MO77" s="67"/>
      <c r="MP77" s="67"/>
      <c r="MQ77" s="67"/>
      <c r="MR77" s="67"/>
      <c r="MS77" s="67"/>
      <c r="MT77" s="67"/>
      <c r="MU77" s="67"/>
      <c r="MV77" s="67"/>
      <c r="MW77" s="67"/>
      <c r="MX77" s="67"/>
      <c r="MY77" s="67"/>
      <c r="MZ77" s="2"/>
      <c r="NA77" s="2"/>
      <c r="NB77" s="2"/>
      <c r="NC77" s="2"/>
      <c r="ND77" s="2"/>
      <c r="NE77" s="2"/>
      <c r="NF77" s="22"/>
      <c r="NG77" s="10"/>
      <c r="NH77" s="2"/>
      <c r="NI77" s="79"/>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9"/>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9"/>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9"/>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9"/>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0"/>
      <c r="NJ82" s="81"/>
      <c r="NK82" s="81"/>
      <c r="NL82" s="81"/>
      <c r="NM82" s="81"/>
      <c r="NN82" s="81"/>
      <c r="NO82" s="81"/>
      <c r="NP82" s="81"/>
      <c r="NQ82" s="81"/>
      <c r="NR82" s="81"/>
      <c r="NS82" s="81"/>
      <c r="NT82" s="81"/>
      <c r="NU82" s="81"/>
      <c r="NV82" s="81"/>
      <c r="NW82" s="82"/>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EKaHvsm1jbFazECHwuFDBza+A/9o+PBz7nZA7fXu0vsNmypZj4G5GIdyN9fTsbrd+mhRvAC7ucdJ6Wkt74t54Q==" saltValue="dQED6ZndLhnHeIaLZ50Qr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41" t="s">
        <v>59</v>
      </c>
      <c r="I3" s="142"/>
      <c r="J3" s="142"/>
      <c r="K3" s="142"/>
      <c r="L3" s="142"/>
      <c r="M3" s="142"/>
      <c r="N3" s="142"/>
      <c r="O3" s="142"/>
      <c r="P3" s="142"/>
      <c r="Q3" s="142"/>
      <c r="R3" s="142"/>
      <c r="S3" s="142"/>
      <c r="T3" s="142"/>
      <c r="U3" s="142"/>
      <c r="V3" s="142"/>
      <c r="W3" s="142"/>
      <c r="X3" s="142"/>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62</v>
      </c>
      <c r="B4" s="37"/>
      <c r="C4" s="37"/>
      <c r="D4" s="37"/>
      <c r="E4" s="37"/>
      <c r="F4" s="37"/>
      <c r="G4" s="37"/>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40"/>
      <c r="DJ5" s="140"/>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2">
      <c r="A6" s="28" t="s">
        <v>111</v>
      </c>
      <c r="B6" s="43">
        <f>B8</f>
        <v>2021</v>
      </c>
      <c r="C6" s="43">
        <f t="shared" ref="C6:X6" si="2">C8</f>
        <v>352071</v>
      </c>
      <c r="D6" s="43">
        <f t="shared" si="2"/>
        <v>47</v>
      </c>
      <c r="E6" s="43">
        <f t="shared" si="2"/>
        <v>11</v>
      </c>
      <c r="F6" s="43">
        <f t="shared" si="2"/>
        <v>1</v>
      </c>
      <c r="G6" s="43">
        <f t="shared" si="2"/>
        <v>1</v>
      </c>
      <c r="H6" s="43" t="str">
        <f>SUBSTITUTE(H8,"　","")</f>
        <v>山口県下松市</v>
      </c>
      <c r="I6" s="43" t="str">
        <f t="shared" si="2"/>
        <v>国民宿舎大城</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5631</v>
      </c>
      <c r="R6" s="46">
        <f t="shared" si="2"/>
        <v>121</v>
      </c>
      <c r="S6" s="47">
        <f t="shared" si="2"/>
        <v>9460</v>
      </c>
      <c r="T6" s="48" t="str">
        <f t="shared" si="2"/>
        <v>利用料金制</v>
      </c>
      <c r="U6" s="44">
        <f t="shared" si="2"/>
        <v>42.7</v>
      </c>
      <c r="V6" s="48" t="str">
        <f t="shared" si="2"/>
        <v>有</v>
      </c>
      <c r="W6" s="49">
        <f t="shared" si="2"/>
        <v>100</v>
      </c>
      <c r="X6" s="48" t="str">
        <f t="shared" si="2"/>
        <v>有</v>
      </c>
      <c r="Y6" s="50">
        <f>IF(Y8="-",NA(),Y8)</f>
        <v>94.4</v>
      </c>
      <c r="Z6" s="50">
        <f t="shared" ref="Z6:AH6" si="3">IF(Z8="-",NA(),Z8)</f>
        <v>85.5</v>
      </c>
      <c r="AA6" s="50">
        <f t="shared" si="3"/>
        <v>92.5</v>
      </c>
      <c r="AB6" s="50">
        <f t="shared" si="3"/>
        <v>88.5</v>
      </c>
      <c r="AC6" s="50">
        <f t="shared" si="3"/>
        <v>56.2</v>
      </c>
      <c r="AD6" s="50">
        <f t="shared" si="3"/>
        <v>84.7</v>
      </c>
      <c r="AE6" s="50">
        <f t="shared" si="3"/>
        <v>156</v>
      </c>
      <c r="AF6" s="50">
        <f t="shared" si="3"/>
        <v>125.6</v>
      </c>
      <c r="AG6" s="50">
        <f t="shared" si="3"/>
        <v>83.9</v>
      </c>
      <c r="AH6" s="50">
        <f t="shared" si="3"/>
        <v>77.2</v>
      </c>
      <c r="AI6" s="50" t="str">
        <f>IF(AI8="-","【-】","【"&amp;SUBSTITUTE(TEXT(AI8,"#,##0.0"),"-","△")&amp;"】")</f>
        <v>【90.6】</v>
      </c>
      <c r="AJ6" s="50">
        <f>IF(AJ8="-",NA(),AJ8)</f>
        <v>7.8</v>
      </c>
      <c r="AK6" s="50">
        <f t="shared" ref="AK6:AS6" si="4">IF(AK8="-",NA(),AK8)</f>
        <v>12.7</v>
      </c>
      <c r="AL6" s="50">
        <f t="shared" si="4"/>
        <v>13.8</v>
      </c>
      <c r="AM6" s="50">
        <f t="shared" si="4"/>
        <v>18.2</v>
      </c>
      <c r="AN6" s="50">
        <f t="shared" si="4"/>
        <v>37.200000000000003</v>
      </c>
      <c r="AO6" s="50">
        <f t="shared" si="4"/>
        <v>17.399999999999999</v>
      </c>
      <c r="AP6" s="50">
        <f t="shared" si="4"/>
        <v>10.6</v>
      </c>
      <c r="AQ6" s="50">
        <f t="shared" si="4"/>
        <v>28.3</v>
      </c>
      <c r="AR6" s="50">
        <f t="shared" si="4"/>
        <v>39.9</v>
      </c>
      <c r="AS6" s="50">
        <f t="shared" si="4"/>
        <v>21.4</v>
      </c>
      <c r="AT6" s="50" t="str">
        <f>IF(AT8="-","【-】","【"&amp;SUBSTITUTE(TEXT(AT8,"#,##0.0"),"-","△")&amp;"】")</f>
        <v>【30.4】</v>
      </c>
      <c r="AU6" s="45">
        <f>IF(AU8="-",NA(),AU8)</f>
        <v>349</v>
      </c>
      <c r="AV6" s="45">
        <f t="shared" ref="AV6:BD6" si="5">IF(AV8="-",NA(),AV8)</f>
        <v>357</v>
      </c>
      <c r="AW6" s="45">
        <f t="shared" si="5"/>
        <v>526</v>
      </c>
      <c r="AX6" s="45">
        <f t="shared" si="5"/>
        <v>1225</v>
      </c>
      <c r="AY6" s="45">
        <f t="shared" si="5"/>
        <v>489</v>
      </c>
      <c r="AZ6" s="45">
        <f t="shared" si="5"/>
        <v>1882</v>
      </c>
      <c r="BA6" s="45">
        <f t="shared" si="5"/>
        <v>1100</v>
      </c>
      <c r="BB6" s="45">
        <f t="shared" si="5"/>
        <v>706</v>
      </c>
      <c r="BC6" s="45">
        <f t="shared" si="5"/>
        <v>16253</v>
      </c>
      <c r="BD6" s="45">
        <f t="shared" si="5"/>
        <v>12164</v>
      </c>
      <c r="BE6" s="45" t="str">
        <f>IF(BE8="-","【-】","【"&amp;SUBSTITUTE(TEXT(BE8,"#,##0"),"-","△")&amp;"】")</f>
        <v>【208,749】</v>
      </c>
      <c r="BF6" s="50">
        <f>IF(BF8="-",NA(),BF8)</f>
        <v>62.1</v>
      </c>
      <c r="BG6" s="50">
        <f t="shared" ref="BG6:BO6" si="6">IF(BG8="-",NA(),BG8)</f>
        <v>55.4</v>
      </c>
      <c r="BH6" s="50">
        <f t="shared" si="6"/>
        <v>49.8</v>
      </c>
      <c r="BI6" s="50">
        <f t="shared" si="6"/>
        <v>37.299999999999997</v>
      </c>
      <c r="BJ6" s="50">
        <f t="shared" si="6"/>
        <v>37.799999999999997</v>
      </c>
      <c r="BK6" s="50">
        <f t="shared" si="6"/>
        <v>33.799999999999997</v>
      </c>
      <c r="BL6" s="50">
        <f t="shared" si="6"/>
        <v>31.6</v>
      </c>
      <c r="BM6" s="50">
        <f t="shared" si="6"/>
        <v>28</v>
      </c>
      <c r="BN6" s="50">
        <f t="shared" si="6"/>
        <v>2.8</v>
      </c>
      <c r="BO6" s="50">
        <f t="shared" si="6"/>
        <v>18.399999999999999</v>
      </c>
      <c r="BP6" s="50" t="str">
        <f>IF(BP8="-","【-】","【"&amp;SUBSTITUTE(TEXT(BP8,"#,##0.0"),"-","△")&amp;"】")</f>
        <v>【12.2】</v>
      </c>
      <c r="BQ6" s="50">
        <f>IF(BQ8="-",NA(),BQ8)</f>
        <v>23.1</v>
      </c>
      <c r="BR6" s="50">
        <f t="shared" ref="BR6:BZ6" si="7">IF(BR8="-",NA(),BR8)</f>
        <v>25.2</v>
      </c>
      <c r="BS6" s="50">
        <f t="shared" si="7"/>
        <v>24.5</v>
      </c>
      <c r="BT6" s="50">
        <f t="shared" si="7"/>
        <v>25.8</v>
      </c>
      <c r="BU6" s="50">
        <f t="shared" si="7"/>
        <v>25.9</v>
      </c>
      <c r="BV6" s="50">
        <f t="shared" si="7"/>
        <v>29.8</v>
      </c>
      <c r="BW6" s="50">
        <f t="shared" si="7"/>
        <v>29.4</v>
      </c>
      <c r="BX6" s="50">
        <f t="shared" si="7"/>
        <v>27.8</v>
      </c>
      <c r="BY6" s="50">
        <f t="shared" si="7"/>
        <v>78.5</v>
      </c>
      <c r="BZ6" s="50">
        <f t="shared" si="7"/>
        <v>52.3</v>
      </c>
      <c r="CA6" s="50" t="str">
        <f>IF(CA8="-","【-】","【"&amp;SUBSTITUTE(TEXT(CA8,"#,##0.0"),"-","△")&amp;"】")</f>
        <v>【120.7】</v>
      </c>
      <c r="CB6" s="50">
        <f>IF(CB8="-",NA(),CB8)</f>
        <v>2.6</v>
      </c>
      <c r="CC6" s="50">
        <f t="shared" ref="CC6:CK6" si="8">IF(CC8="-",NA(),CC8)</f>
        <v>-4.5</v>
      </c>
      <c r="CD6" s="50">
        <f t="shared" si="8"/>
        <v>3.6</v>
      </c>
      <c r="CE6" s="50">
        <f t="shared" si="8"/>
        <v>-0.8</v>
      </c>
      <c r="CF6" s="50">
        <f t="shared" si="8"/>
        <v>-9.5</v>
      </c>
      <c r="CG6" s="50">
        <f t="shared" si="8"/>
        <v>15.7</v>
      </c>
      <c r="CH6" s="50">
        <f t="shared" si="8"/>
        <v>17.100000000000001</v>
      </c>
      <c r="CI6" s="50">
        <f t="shared" si="8"/>
        <v>15.9</v>
      </c>
      <c r="CJ6" s="50">
        <f t="shared" si="8"/>
        <v>-99.9</v>
      </c>
      <c r="CK6" s="50">
        <f t="shared" si="8"/>
        <v>-6.6</v>
      </c>
      <c r="CL6" s="50" t="str">
        <f>IF(CL8="-","【-】","【"&amp;SUBSTITUTE(TEXT(CL8,"#,##0.0"),"-","△")&amp;"】")</f>
        <v>【△43.7】</v>
      </c>
      <c r="CM6" s="45">
        <f>IF(CM8="-",NA(),CM8)</f>
        <v>15277</v>
      </c>
      <c r="CN6" s="45">
        <f t="shared" ref="CN6:CV6" si="9">IF(CN8="-",NA(),CN8)</f>
        <v>-22337</v>
      </c>
      <c r="CO6" s="45">
        <f t="shared" si="9"/>
        <v>18103</v>
      </c>
      <c r="CP6" s="45">
        <f t="shared" si="9"/>
        <v>-3007</v>
      </c>
      <c r="CQ6" s="45">
        <f t="shared" si="9"/>
        <v>-38595</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112</v>
      </c>
      <c r="DI6" s="46">
        <f t="shared" ref="DI6:DJ6" si="10">DI8</f>
        <v>2006610</v>
      </c>
      <c r="DJ6" s="46">
        <f t="shared" si="10"/>
        <v>100000</v>
      </c>
      <c r="DK6" s="50"/>
      <c r="DL6" s="50"/>
      <c r="DM6" s="50"/>
      <c r="DN6" s="50"/>
      <c r="DO6" s="50"/>
      <c r="DP6" s="50"/>
      <c r="DQ6" s="50"/>
      <c r="DR6" s="50"/>
      <c r="DS6" s="50"/>
      <c r="DT6" s="50"/>
      <c r="DU6" s="50" t="s">
        <v>113</v>
      </c>
      <c r="DV6" s="50">
        <f>IF(DV8="-",NA(),DV8)</f>
        <v>459.9</v>
      </c>
      <c r="DW6" s="50">
        <f t="shared" ref="DW6:EE6" si="11">IF(DW8="-",NA(),DW8)</f>
        <v>510</v>
      </c>
      <c r="DX6" s="50">
        <f t="shared" si="11"/>
        <v>491.9</v>
      </c>
      <c r="DY6" s="50">
        <f t="shared" si="11"/>
        <v>719.6</v>
      </c>
      <c r="DZ6" s="50">
        <f t="shared" si="11"/>
        <v>573.70000000000005</v>
      </c>
      <c r="EA6" s="50">
        <f t="shared" si="11"/>
        <v>39.6</v>
      </c>
      <c r="EB6" s="50">
        <f t="shared" si="11"/>
        <v>34.9</v>
      </c>
      <c r="EC6" s="50">
        <f t="shared" si="11"/>
        <v>29.8</v>
      </c>
      <c r="ED6" s="50">
        <f t="shared" si="11"/>
        <v>0</v>
      </c>
      <c r="EE6" s="50">
        <f t="shared" si="11"/>
        <v>37.5</v>
      </c>
      <c r="EF6" s="50" t="str">
        <f>IF(EF8="-","【-】","【"&amp;SUBSTITUTE(TEXT(EF8,"#,##0.0"),"-","△")&amp;"】")</f>
        <v>【38.7】</v>
      </c>
      <c r="EG6" s="51">
        <f>IF(EG8="-",NA(),EG8)</f>
        <v>5.0000000000000001E-4</v>
      </c>
      <c r="EH6" s="51">
        <f t="shared" ref="EH6:EP6" si="12">IF(EH8="-",NA(),EH8)</f>
        <v>5.5999999999999999E-3</v>
      </c>
      <c r="EI6" s="51">
        <f t="shared" si="12"/>
        <v>5.8999999999999999E-3</v>
      </c>
      <c r="EJ6" s="51">
        <f t="shared" si="12"/>
        <v>5.3E-3</v>
      </c>
      <c r="EK6" s="51">
        <f t="shared" si="12"/>
        <v>5.1000000000000004E-3</v>
      </c>
      <c r="EL6" s="51">
        <f t="shared" si="12"/>
        <v>2.52E-2</v>
      </c>
      <c r="EM6" s="51">
        <f t="shared" si="12"/>
        <v>0.01</v>
      </c>
      <c r="EN6" s="51">
        <f t="shared" si="12"/>
        <v>1.0200000000000001E-2</v>
      </c>
      <c r="EO6" s="51">
        <f t="shared" si="12"/>
        <v>2.5499999999999998E-2</v>
      </c>
      <c r="EP6" s="51">
        <f t="shared" si="12"/>
        <v>3.8399999999999997E-2</v>
      </c>
    </row>
    <row r="7" spans="1:146" s="52" customFormat="1" x14ac:dyDescent="0.2">
      <c r="A7" s="28" t="s">
        <v>114</v>
      </c>
      <c r="B7" s="43">
        <f t="shared" ref="B7:X7" si="13">B8</f>
        <v>2021</v>
      </c>
      <c r="C7" s="43">
        <f t="shared" si="13"/>
        <v>352071</v>
      </c>
      <c r="D7" s="43">
        <f t="shared" si="13"/>
        <v>47</v>
      </c>
      <c r="E7" s="43">
        <f t="shared" si="13"/>
        <v>11</v>
      </c>
      <c r="F7" s="43">
        <f t="shared" si="13"/>
        <v>1</v>
      </c>
      <c r="G7" s="43">
        <f t="shared" si="13"/>
        <v>1</v>
      </c>
      <c r="H7" s="43" t="str">
        <f t="shared" si="13"/>
        <v>山口県　下松市</v>
      </c>
      <c r="I7" s="43" t="str">
        <f t="shared" si="13"/>
        <v>国民宿舎大城</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5631</v>
      </c>
      <c r="R7" s="46">
        <f t="shared" si="13"/>
        <v>121</v>
      </c>
      <c r="S7" s="47">
        <f t="shared" si="13"/>
        <v>9460</v>
      </c>
      <c r="T7" s="48" t="str">
        <f t="shared" si="13"/>
        <v>利用料金制</v>
      </c>
      <c r="U7" s="44">
        <f t="shared" si="13"/>
        <v>42.7</v>
      </c>
      <c r="V7" s="48" t="str">
        <f t="shared" si="13"/>
        <v>有</v>
      </c>
      <c r="W7" s="49">
        <f t="shared" si="13"/>
        <v>100</v>
      </c>
      <c r="X7" s="48" t="str">
        <f t="shared" si="13"/>
        <v>有</v>
      </c>
      <c r="Y7" s="50">
        <f>Y8</f>
        <v>94.4</v>
      </c>
      <c r="Z7" s="50">
        <f t="shared" ref="Z7:AH7" si="14">Z8</f>
        <v>85.5</v>
      </c>
      <c r="AA7" s="50">
        <f t="shared" si="14"/>
        <v>92.5</v>
      </c>
      <c r="AB7" s="50">
        <f t="shared" si="14"/>
        <v>88.5</v>
      </c>
      <c r="AC7" s="50">
        <f t="shared" si="14"/>
        <v>56.2</v>
      </c>
      <c r="AD7" s="50">
        <f t="shared" si="14"/>
        <v>84.7</v>
      </c>
      <c r="AE7" s="50">
        <f t="shared" si="14"/>
        <v>156</v>
      </c>
      <c r="AF7" s="50">
        <f t="shared" si="14"/>
        <v>125.6</v>
      </c>
      <c r="AG7" s="50">
        <f t="shared" si="14"/>
        <v>83.9</v>
      </c>
      <c r="AH7" s="50">
        <f t="shared" si="14"/>
        <v>77.2</v>
      </c>
      <c r="AI7" s="50"/>
      <c r="AJ7" s="50">
        <f>AJ8</f>
        <v>7.8</v>
      </c>
      <c r="AK7" s="50">
        <f t="shared" ref="AK7:AS7" si="15">AK8</f>
        <v>12.7</v>
      </c>
      <c r="AL7" s="50">
        <f t="shared" si="15"/>
        <v>13.8</v>
      </c>
      <c r="AM7" s="50">
        <f t="shared" si="15"/>
        <v>18.2</v>
      </c>
      <c r="AN7" s="50">
        <f t="shared" si="15"/>
        <v>37.200000000000003</v>
      </c>
      <c r="AO7" s="50">
        <f t="shared" si="15"/>
        <v>17.399999999999999</v>
      </c>
      <c r="AP7" s="50">
        <f t="shared" si="15"/>
        <v>10.6</v>
      </c>
      <c r="AQ7" s="50">
        <f t="shared" si="15"/>
        <v>28.3</v>
      </c>
      <c r="AR7" s="50">
        <f t="shared" si="15"/>
        <v>39.9</v>
      </c>
      <c r="AS7" s="50">
        <f t="shared" si="15"/>
        <v>21.4</v>
      </c>
      <c r="AT7" s="50"/>
      <c r="AU7" s="45">
        <f>AU8</f>
        <v>349</v>
      </c>
      <c r="AV7" s="45">
        <f t="shared" ref="AV7:BD7" si="16">AV8</f>
        <v>357</v>
      </c>
      <c r="AW7" s="45">
        <f t="shared" si="16"/>
        <v>526</v>
      </c>
      <c r="AX7" s="45">
        <f t="shared" si="16"/>
        <v>1225</v>
      </c>
      <c r="AY7" s="45">
        <f t="shared" si="16"/>
        <v>489</v>
      </c>
      <c r="AZ7" s="45">
        <f t="shared" si="16"/>
        <v>1882</v>
      </c>
      <c r="BA7" s="45">
        <f t="shared" si="16"/>
        <v>1100</v>
      </c>
      <c r="BB7" s="45">
        <f t="shared" si="16"/>
        <v>706</v>
      </c>
      <c r="BC7" s="45">
        <f t="shared" si="16"/>
        <v>16253</v>
      </c>
      <c r="BD7" s="45">
        <f t="shared" si="16"/>
        <v>12164</v>
      </c>
      <c r="BE7" s="45"/>
      <c r="BF7" s="50">
        <f>BF8</f>
        <v>62.1</v>
      </c>
      <c r="BG7" s="50">
        <f t="shared" ref="BG7:BO7" si="17">BG8</f>
        <v>55.4</v>
      </c>
      <c r="BH7" s="50">
        <f t="shared" si="17"/>
        <v>49.8</v>
      </c>
      <c r="BI7" s="50">
        <f t="shared" si="17"/>
        <v>37.299999999999997</v>
      </c>
      <c r="BJ7" s="50">
        <f t="shared" si="17"/>
        <v>37.799999999999997</v>
      </c>
      <c r="BK7" s="50">
        <f t="shared" si="17"/>
        <v>33.799999999999997</v>
      </c>
      <c r="BL7" s="50">
        <f t="shared" si="17"/>
        <v>31.6</v>
      </c>
      <c r="BM7" s="50">
        <f t="shared" si="17"/>
        <v>28</v>
      </c>
      <c r="BN7" s="50">
        <f t="shared" si="17"/>
        <v>2.8</v>
      </c>
      <c r="BO7" s="50">
        <f t="shared" si="17"/>
        <v>18.399999999999999</v>
      </c>
      <c r="BP7" s="50"/>
      <c r="BQ7" s="50">
        <f>BQ8</f>
        <v>23.1</v>
      </c>
      <c r="BR7" s="50">
        <f t="shared" ref="BR7:BZ7" si="18">BR8</f>
        <v>25.2</v>
      </c>
      <c r="BS7" s="50">
        <f t="shared" si="18"/>
        <v>24.5</v>
      </c>
      <c r="BT7" s="50">
        <f t="shared" si="18"/>
        <v>25.8</v>
      </c>
      <c r="BU7" s="50">
        <f t="shared" si="18"/>
        <v>25.9</v>
      </c>
      <c r="BV7" s="50">
        <f t="shared" si="18"/>
        <v>29.8</v>
      </c>
      <c r="BW7" s="50">
        <f t="shared" si="18"/>
        <v>29.4</v>
      </c>
      <c r="BX7" s="50">
        <f t="shared" si="18"/>
        <v>27.8</v>
      </c>
      <c r="BY7" s="50">
        <f t="shared" si="18"/>
        <v>78.5</v>
      </c>
      <c r="BZ7" s="50">
        <f t="shared" si="18"/>
        <v>52.3</v>
      </c>
      <c r="CA7" s="50"/>
      <c r="CB7" s="50">
        <f>CB8</f>
        <v>2.6</v>
      </c>
      <c r="CC7" s="50">
        <f t="shared" ref="CC7:CK7" si="19">CC8</f>
        <v>-4.5</v>
      </c>
      <c r="CD7" s="50">
        <f t="shared" si="19"/>
        <v>3.6</v>
      </c>
      <c r="CE7" s="50">
        <f t="shared" si="19"/>
        <v>-0.8</v>
      </c>
      <c r="CF7" s="50">
        <f t="shared" si="19"/>
        <v>-9.5</v>
      </c>
      <c r="CG7" s="50">
        <f t="shared" si="19"/>
        <v>15.7</v>
      </c>
      <c r="CH7" s="50">
        <f t="shared" si="19"/>
        <v>17.100000000000001</v>
      </c>
      <c r="CI7" s="50">
        <f t="shared" si="19"/>
        <v>15.9</v>
      </c>
      <c r="CJ7" s="50">
        <f t="shared" si="19"/>
        <v>-99.9</v>
      </c>
      <c r="CK7" s="50">
        <f t="shared" si="19"/>
        <v>-6.6</v>
      </c>
      <c r="CL7" s="50"/>
      <c r="CM7" s="45">
        <f>CM8</f>
        <v>15277</v>
      </c>
      <c r="CN7" s="45">
        <f t="shared" ref="CN7:CV7" si="20">CN8</f>
        <v>-22337</v>
      </c>
      <c r="CO7" s="45">
        <f t="shared" si="20"/>
        <v>18103</v>
      </c>
      <c r="CP7" s="45">
        <f t="shared" si="20"/>
        <v>-3007</v>
      </c>
      <c r="CQ7" s="45">
        <f t="shared" si="20"/>
        <v>-38595</v>
      </c>
      <c r="CR7" s="45">
        <f t="shared" si="20"/>
        <v>-8310</v>
      </c>
      <c r="CS7" s="45">
        <f t="shared" si="20"/>
        <v>5713</v>
      </c>
      <c r="CT7" s="45">
        <f t="shared" si="20"/>
        <v>3780</v>
      </c>
      <c r="CU7" s="45">
        <f t="shared" si="20"/>
        <v>-46965</v>
      </c>
      <c r="CV7" s="45">
        <f t="shared" si="20"/>
        <v>-28874</v>
      </c>
      <c r="CW7" s="45"/>
      <c r="CX7" s="50" t="s">
        <v>115</v>
      </c>
      <c r="CY7" s="50" t="s">
        <v>115</v>
      </c>
      <c r="CZ7" s="50" t="s">
        <v>115</v>
      </c>
      <c r="DA7" s="50" t="s">
        <v>115</v>
      </c>
      <c r="DB7" s="50" t="s">
        <v>115</v>
      </c>
      <c r="DC7" s="50" t="s">
        <v>115</v>
      </c>
      <c r="DD7" s="50" t="s">
        <v>115</v>
      </c>
      <c r="DE7" s="50" t="s">
        <v>115</v>
      </c>
      <c r="DF7" s="50" t="s">
        <v>115</v>
      </c>
      <c r="DG7" s="50" t="s">
        <v>113</v>
      </c>
      <c r="DH7" s="50"/>
      <c r="DI7" s="46">
        <f>DI8</f>
        <v>2006610</v>
      </c>
      <c r="DJ7" s="46">
        <f>DJ8</f>
        <v>100000</v>
      </c>
      <c r="DK7" s="50" t="s">
        <v>115</v>
      </c>
      <c r="DL7" s="50" t="s">
        <v>115</v>
      </c>
      <c r="DM7" s="50" t="s">
        <v>115</v>
      </c>
      <c r="DN7" s="50" t="s">
        <v>115</v>
      </c>
      <c r="DO7" s="50" t="s">
        <v>115</v>
      </c>
      <c r="DP7" s="50" t="s">
        <v>115</v>
      </c>
      <c r="DQ7" s="50" t="s">
        <v>115</v>
      </c>
      <c r="DR7" s="50" t="s">
        <v>115</v>
      </c>
      <c r="DS7" s="50" t="s">
        <v>115</v>
      </c>
      <c r="DT7" s="50" t="s">
        <v>113</v>
      </c>
      <c r="DU7" s="50"/>
      <c r="DV7" s="50">
        <f>DV8</f>
        <v>459.9</v>
      </c>
      <c r="DW7" s="50">
        <f t="shared" ref="DW7:EE7" si="21">DW8</f>
        <v>510</v>
      </c>
      <c r="DX7" s="50">
        <f t="shared" si="21"/>
        <v>491.9</v>
      </c>
      <c r="DY7" s="50">
        <f t="shared" si="21"/>
        <v>719.6</v>
      </c>
      <c r="DZ7" s="50">
        <f t="shared" si="21"/>
        <v>573.70000000000005</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2">
      <c r="A8" s="28"/>
      <c r="B8" s="53">
        <v>2021</v>
      </c>
      <c r="C8" s="53">
        <v>352071</v>
      </c>
      <c r="D8" s="53">
        <v>47</v>
      </c>
      <c r="E8" s="53">
        <v>11</v>
      </c>
      <c r="F8" s="53">
        <v>1</v>
      </c>
      <c r="G8" s="53">
        <v>1</v>
      </c>
      <c r="H8" s="53" t="s">
        <v>116</v>
      </c>
      <c r="I8" s="53" t="s">
        <v>117</v>
      </c>
      <c r="J8" s="53" t="s">
        <v>118</v>
      </c>
      <c r="K8" s="53" t="s">
        <v>119</v>
      </c>
      <c r="L8" s="53" t="s">
        <v>120</v>
      </c>
      <c r="M8" s="53" t="s">
        <v>121</v>
      </c>
      <c r="N8" s="53" t="s">
        <v>122</v>
      </c>
      <c r="O8" s="54" t="s">
        <v>123</v>
      </c>
      <c r="P8" s="54" t="s">
        <v>123</v>
      </c>
      <c r="Q8" s="55">
        <v>5631</v>
      </c>
      <c r="R8" s="55">
        <v>121</v>
      </c>
      <c r="S8" s="56">
        <v>9460</v>
      </c>
      <c r="T8" s="57" t="s">
        <v>124</v>
      </c>
      <c r="U8" s="54">
        <v>42.7</v>
      </c>
      <c r="V8" s="57" t="s">
        <v>125</v>
      </c>
      <c r="W8" s="58">
        <v>100</v>
      </c>
      <c r="X8" s="57" t="s">
        <v>125</v>
      </c>
      <c r="Y8" s="59">
        <v>94.4</v>
      </c>
      <c r="Z8" s="59">
        <v>85.5</v>
      </c>
      <c r="AA8" s="59">
        <v>92.5</v>
      </c>
      <c r="AB8" s="59">
        <v>88.5</v>
      </c>
      <c r="AC8" s="59">
        <v>56.2</v>
      </c>
      <c r="AD8" s="59">
        <v>84.7</v>
      </c>
      <c r="AE8" s="59">
        <v>156</v>
      </c>
      <c r="AF8" s="59">
        <v>125.6</v>
      </c>
      <c r="AG8" s="59">
        <v>83.9</v>
      </c>
      <c r="AH8" s="59">
        <v>77.2</v>
      </c>
      <c r="AI8" s="59">
        <v>90.6</v>
      </c>
      <c r="AJ8" s="59">
        <v>7.8</v>
      </c>
      <c r="AK8" s="59">
        <v>12.7</v>
      </c>
      <c r="AL8" s="59">
        <v>13.8</v>
      </c>
      <c r="AM8" s="59">
        <v>18.2</v>
      </c>
      <c r="AN8" s="59">
        <v>37.200000000000003</v>
      </c>
      <c r="AO8" s="59">
        <v>17.399999999999999</v>
      </c>
      <c r="AP8" s="59">
        <v>10.6</v>
      </c>
      <c r="AQ8" s="59">
        <v>28.3</v>
      </c>
      <c r="AR8" s="59">
        <v>39.9</v>
      </c>
      <c r="AS8" s="59">
        <v>21.4</v>
      </c>
      <c r="AT8" s="59">
        <v>30.4</v>
      </c>
      <c r="AU8" s="60">
        <v>349</v>
      </c>
      <c r="AV8" s="60">
        <v>357</v>
      </c>
      <c r="AW8" s="60">
        <v>526</v>
      </c>
      <c r="AX8" s="60">
        <v>1225</v>
      </c>
      <c r="AY8" s="60">
        <v>489</v>
      </c>
      <c r="AZ8" s="60">
        <v>1882</v>
      </c>
      <c r="BA8" s="60">
        <v>1100</v>
      </c>
      <c r="BB8" s="60">
        <v>706</v>
      </c>
      <c r="BC8" s="60">
        <v>16253</v>
      </c>
      <c r="BD8" s="60">
        <v>12164</v>
      </c>
      <c r="BE8" s="60">
        <v>208749</v>
      </c>
      <c r="BF8" s="59">
        <v>62.1</v>
      </c>
      <c r="BG8" s="59">
        <v>55.4</v>
      </c>
      <c r="BH8" s="59">
        <v>49.8</v>
      </c>
      <c r="BI8" s="59">
        <v>37.299999999999997</v>
      </c>
      <c r="BJ8" s="59">
        <v>37.799999999999997</v>
      </c>
      <c r="BK8" s="59">
        <v>33.799999999999997</v>
      </c>
      <c r="BL8" s="59">
        <v>31.6</v>
      </c>
      <c r="BM8" s="59">
        <v>28</v>
      </c>
      <c r="BN8" s="59">
        <v>2.8</v>
      </c>
      <c r="BO8" s="59">
        <v>18.399999999999999</v>
      </c>
      <c r="BP8" s="59">
        <v>12.2</v>
      </c>
      <c r="BQ8" s="59">
        <v>23.1</v>
      </c>
      <c r="BR8" s="59">
        <v>25.2</v>
      </c>
      <c r="BS8" s="59">
        <v>24.5</v>
      </c>
      <c r="BT8" s="59">
        <v>25.8</v>
      </c>
      <c r="BU8" s="59">
        <v>25.9</v>
      </c>
      <c r="BV8" s="59">
        <v>29.8</v>
      </c>
      <c r="BW8" s="59">
        <v>29.4</v>
      </c>
      <c r="BX8" s="59">
        <v>27.8</v>
      </c>
      <c r="BY8" s="59">
        <v>78.5</v>
      </c>
      <c r="BZ8" s="59">
        <v>52.3</v>
      </c>
      <c r="CA8" s="59">
        <v>120.7</v>
      </c>
      <c r="CB8" s="59">
        <v>2.6</v>
      </c>
      <c r="CC8" s="59">
        <v>-4.5</v>
      </c>
      <c r="CD8" s="59">
        <v>3.6</v>
      </c>
      <c r="CE8" s="61">
        <v>-0.8</v>
      </c>
      <c r="CF8" s="61">
        <v>-9.5</v>
      </c>
      <c r="CG8" s="59">
        <v>15.7</v>
      </c>
      <c r="CH8" s="59">
        <v>17.100000000000001</v>
      </c>
      <c r="CI8" s="59">
        <v>15.9</v>
      </c>
      <c r="CJ8" s="59">
        <v>-99.9</v>
      </c>
      <c r="CK8" s="59">
        <v>-6.6</v>
      </c>
      <c r="CL8" s="59">
        <v>-43.7</v>
      </c>
      <c r="CM8" s="60">
        <v>15277</v>
      </c>
      <c r="CN8" s="60">
        <v>-22337</v>
      </c>
      <c r="CO8" s="60">
        <v>18103</v>
      </c>
      <c r="CP8" s="60">
        <v>-3007</v>
      </c>
      <c r="CQ8" s="60">
        <v>-38595</v>
      </c>
      <c r="CR8" s="60">
        <v>-8310</v>
      </c>
      <c r="CS8" s="60">
        <v>5713</v>
      </c>
      <c r="CT8" s="60">
        <v>3780</v>
      </c>
      <c r="CU8" s="60">
        <v>-46965</v>
      </c>
      <c r="CV8" s="60">
        <v>-28874</v>
      </c>
      <c r="CW8" s="60">
        <v>-24115</v>
      </c>
      <c r="CX8" s="59" t="s">
        <v>126</v>
      </c>
      <c r="CY8" s="59" t="s">
        <v>126</v>
      </c>
      <c r="CZ8" s="59" t="s">
        <v>126</v>
      </c>
      <c r="DA8" s="59" t="s">
        <v>126</v>
      </c>
      <c r="DB8" s="59" t="s">
        <v>126</v>
      </c>
      <c r="DC8" s="59" t="s">
        <v>126</v>
      </c>
      <c r="DD8" s="59" t="s">
        <v>126</v>
      </c>
      <c r="DE8" s="59" t="s">
        <v>126</v>
      </c>
      <c r="DF8" s="59" t="s">
        <v>126</v>
      </c>
      <c r="DG8" s="59" t="s">
        <v>126</v>
      </c>
      <c r="DH8" s="59" t="s">
        <v>126</v>
      </c>
      <c r="DI8" s="55">
        <v>2006610</v>
      </c>
      <c r="DJ8" s="55">
        <v>100000</v>
      </c>
      <c r="DK8" s="59" t="s">
        <v>126</v>
      </c>
      <c r="DL8" s="59" t="s">
        <v>126</v>
      </c>
      <c r="DM8" s="59" t="s">
        <v>126</v>
      </c>
      <c r="DN8" s="59" t="s">
        <v>126</v>
      </c>
      <c r="DO8" s="59" t="s">
        <v>126</v>
      </c>
      <c r="DP8" s="59" t="s">
        <v>126</v>
      </c>
      <c r="DQ8" s="59" t="s">
        <v>126</v>
      </c>
      <c r="DR8" s="59" t="s">
        <v>126</v>
      </c>
      <c r="DS8" s="59" t="s">
        <v>126</v>
      </c>
      <c r="DT8" s="59" t="s">
        <v>126</v>
      </c>
      <c r="DU8" s="59" t="s">
        <v>126</v>
      </c>
      <c r="DV8" s="59">
        <v>459.9</v>
      </c>
      <c r="DW8" s="59">
        <v>510</v>
      </c>
      <c r="DX8" s="59">
        <v>491.9</v>
      </c>
      <c r="DY8" s="59">
        <v>719.6</v>
      </c>
      <c r="DZ8" s="59">
        <v>573.70000000000005</v>
      </c>
      <c r="EA8" s="59">
        <v>39.6</v>
      </c>
      <c r="EB8" s="59">
        <v>34.9</v>
      </c>
      <c r="EC8" s="59">
        <v>29.8</v>
      </c>
      <c r="ED8" s="59">
        <v>0</v>
      </c>
      <c r="EE8" s="59">
        <v>37.5</v>
      </c>
      <c r="EF8" s="59">
        <v>38.700000000000003</v>
      </c>
      <c r="EG8" s="57">
        <v>5.0000000000000001E-4</v>
      </c>
      <c r="EH8" s="62">
        <v>5.5999999999999999E-3</v>
      </c>
      <c r="EI8" s="62">
        <v>5.8999999999999999E-3</v>
      </c>
      <c r="EJ8" s="62">
        <v>5.3E-3</v>
      </c>
      <c r="EK8" s="62">
        <v>5.1000000000000004E-3</v>
      </c>
      <c r="EL8" s="62">
        <v>2.52E-2</v>
      </c>
      <c r="EM8" s="62">
        <v>0.01</v>
      </c>
      <c r="EN8" s="62">
        <v>1.0200000000000001E-2</v>
      </c>
      <c r="EO8" s="62">
        <v>2.5499999999999998E-2</v>
      </c>
      <c r="EP8" s="62">
        <v>3.8399999999999997E-2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南京極 渉</cp:lastModifiedBy>
  <cp:lastPrinted>2023-01-16T02:09:15Z</cp:lastPrinted>
  <dcterms:created xsi:type="dcterms:W3CDTF">2022-12-09T03:23:14Z</dcterms:created>
  <dcterms:modified xsi:type="dcterms:W3CDTF">2023-01-30T04:30:30Z</dcterms:modified>
  <cp:category/>
</cp:coreProperties>
</file>