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10.17.93.42\農業技術班\06  循環型農業\☆R4持続農業法改正\★修正作業ファイル★\起案用\加工\"/>
    </mc:Choice>
  </mc:AlternateContent>
  <xr:revisionPtr revIDLastSave="0" documentId="13_ncr:1_{3049863C-81C4-40AE-B600-41AC67D83488}" xr6:coauthVersionLast="36" xr6:coauthVersionMax="36" xr10:uidLastSave="{00000000-0000-0000-0000-000000000000}"/>
  <bookViews>
    <workbookView xWindow="0" yWindow="0" windowWidth="28800" windowHeight="11595" xr2:uid="{00000000-000D-0000-FFFF-FFFF00000000}"/>
  </bookViews>
  <sheets>
    <sheet name="はじめに" sheetId="7" r:id="rId1"/>
    <sheet name="１（１）－（４）　概況、計画" sheetId="1" r:id="rId2"/>
    <sheet name="１（５）生産方式の内容（品目ごとに作成・両面印刷）" sheetId="4" r:id="rId3"/>
    <sheet name="１（６）所得目標－５その他" sheetId="3" r:id="rId4"/>
    <sheet name="別表１" sheetId="8" r:id="rId5"/>
    <sheet name="別表２" sheetId="10" r:id="rId6"/>
    <sheet name="別表３" sheetId="9" r:id="rId7"/>
    <sheet name="別表４" sheetId="11" r:id="rId8"/>
    <sheet name="リスト(入力禁止）" sheetId="6" state="hidden" r:id="rId9"/>
  </sheets>
  <definedNames>
    <definedName name="_xlnm._FilterDatabase" localSheetId="5" hidden="1">別表２!$A$10:$I$20</definedName>
    <definedName name="_xlnm.Print_Area" localSheetId="1">'１（１）－（４）　概況、計画'!$A$1:$U$62</definedName>
    <definedName name="_xlnm.Print_Area" localSheetId="2">'１（５）生産方式の内容（品目ごとに作成・両面印刷）'!$A$1:$Y$95</definedName>
    <definedName name="_xlnm.Print_Area" localSheetId="3">'１（６）所得目標－５その他'!$A$1:$R$87</definedName>
    <definedName name="_xlnm.Print_Area" localSheetId="0">はじめに!$A$1:$K$12</definedName>
    <definedName name="_xlnm.Print_Area" localSheetId="4">別表１!$A$1:$E$20</definedName>
    <definedName name="_xlnm.Print_Area" localSheetId="5">別表２!$A$1:$I$28</definedName>
    <definedName name="_xlnm.Print_Area" localSheetId="7">別表４!$A$1:$G$35</definedName>
    <definedName name="_xlnm.Print_Titles" localSheetId="8">'リスト(入力禁止）'!$1:$3</definedName>
    <definedName name="アスパラガス" localSheetId="6">#REF!</definedName>
    <definedName name="アスパラガス" localSheetId="7">#REF!</definedName>
    <definedName name="アスパラガス">#REF!</definedName>
    <definedName name="いちご" localSheetId="6">#REF!</definedName>
    <definedName name="いちご" localSheetId="7">#REF!</definedName>
    <definedName name="いちご">#REF!</definedName>
    <definedName name="いちじく" localSheetId="6">#REF!</definedName>
    <definedName name="いちじく" localSheetId="7">#REF!</definedName>
    <definedName name="いちじく">#REF!</definedName>
    <definedName name="イネ科作物類" localSheetId="6">#REF!</definedName>
    <definedName name="イネ科作物類" localSheetId="7">#REF!</definedName>
    <definedName name="イネ科作物類">#REF!</definedName>
    <definedName name="イネ科牧草類" localSheetId="6">#REF!</definedName>
    <definedName name="イネ科牧草類" localSheetId="7">#REF!</definedName>
    <definedName name="イネ科牧草類">#REF!</definedName>
    <definedName name="う_め" localSheetId="6">#REF!</definedName>
    <definedName name="う_め" localSheetId="7">#REF!</definedName>
    <definedName name="う_め">#REF!</definedName>
    <definedName name="おくら" localSheetId="6">#REF!</definedName>
    <definedName name="おくら" localSheetId="7">#REF!</definedName>
    <definedName name="おくら">#REF!</definedName>
    <definedName name="か_き" localSheetId="6">#REF!</definedName>
    <definedName name="か_き" localSheetId="7">#REF!</definedName>
    <definedName name="か_き">#REF!</definedName>
    <definedName name="か_ぶ" localSheetId="6">#REF!</definedName>
    <definedName name="か_ぶ" localSheetId="7">#REF!</definedName>
    <definedName name="か_ぶ">#REF!</definedName>
    <definedName name="カーネーション" localSheetId="6">#REF!</definedName>
    <definedName name="カーネーション" localSheetId="7">#REF!</definedName>
    <definedName name="カーネーション">#REF!</definedName>
    <definedName name="かぼちゃ" localSheetId="6">#REF!</definedName>
    <definedName name="かぼちゃ" localSheetId="7">#REF!</definedName>
    <definedName name="かぼちゃ">#REF!</definedName>
    <definedName name="かんきつ類" localSheetId="6">#REF!</definedName>
    <definedName name="かんきつ類" localSheetId="7">#REF!</definedName>
    <definedName name="かんきつ類">#REF!</definedName>
    <definedName name="き_く" localSheetId="6">#REF!</definedName>
    <definedName name="き_く" localSheetId="7">#REF!</definedName>
    <definedName name="き_く">#REF!</definedName>
    <definedName name="キウイフルーツ" localSheetId="6">#REF!</definedName>
    <definedName name="キウイフルーツ" localSheetId="7">#REF!</definedName>
    <definedName name="キウイフルーツ">#REF!</definedName>
    <definedName name="キャベツ" localSheetId="6">#REF!</definedName>
    <definedName name="キャベツ" localSheetId="7">#REF!</definedName>
    <definedName name="キャベツ">#REF!</definedName>
    <definedName name="きゅうり" localSheetId="6">#REF!</definedName>
    <definedName name="きゅうり" localSheetId="7">#REF!</definedName>
    <definedName name="きゅうり">#REF!</definedName>
    <definedName name="く_り" localSheetId="6">#REF!</definedName>
    <definedName name="く_り" localSheetId="7">#REF!</definedName>
    <definedName name="く_り">#REF!</definedName>
    <definedName name="グリーンピース" localSheetId="6">#REF!</definedName>
    <definedName name="グリーンピース" localSheetId="7">#REF!</definedName>
    <definedName name="グリーンピース">#REF!</definedName>
    <definedName name="ごぼう" localSheetId="6">#REF!</definedName>
    <definedName name="ごぼう" localSheetId="7">#REF!</definedName>
    <definedName name="ごぼう">#REF!</definedName>
    <definedName name="こまつな" localSheetId="6">#REF!</definedName>
    <definedName name="こまつな" localSheetId="7">#REF!</definedName>
    <definedName name="こまつな">#REF!</definedName>
    <definedName name="さつまいも" localSheetId="6">#REF!</definedName>
    <definedName name="さつまいも" localSheetId="7">#REF!</definedName>
    <definedName name="さつまいも">#REF!</definedName>
    <definedName name="さといも" localSheetId="6">#REF!</definedName>
    <definedName name="さといも" localSheetId="7">#REF!</definedName>
    <definedName name="さといも">#REF!</definedName>
    <definedName name="しゅんぎく" localSheetId="6">#REF!</definedName>
    <definedName name="しゅんぎく" localSheetId="7">#REF!</definedName>
    <definedName name="しゅんぎく">#REF!</definedName>
    <definedName name="スイートコーン" localSheetId="6">#REF!</definedName>
    <definedName name="スイートコーン" localSheetId="7">#REF!</definedName>
    <definedName name="スイートコーン">#REF!</definedName>
    <definedName name="すいか" localSheetId="6">#REF!</definedName>
    <definedName name="すいか" localSheetId="7">#REF!</definedName>
    <definedName name="すいか">#REF!</definedName>
    <definedName name="ストック" localSheetId="6">#REF!</definedName>
    <definedName name="ストック" localSheetId="7">#REF!</definedName>
    <definedName name="ストック">#REF!</definedName>
    <definedName name="せとみ" localSheetId="6">#REF!</definedName>
    <definedName name="せとみ" localSheetId="7">#REF!</definedName>
    <definedName name="せとみ">#REF!</definedName>
    <definedName name="そ_ば" localSheetId="6">#REF!</definedName>
    <definedName name="そ_ば" localSheetId="7">#REF!</definedName>
    <definedName name="そ_ば">#REF!</definedName>
    <definedName name="ソリダゴ" localSheetId="6">#REF!</definedName>
    <definedName name="ソリダゴ" localSheetId="7">#REF!</definedName>
    <definedName name="ソリダゴ">#REF!</definedName>
    <definedName name="だいこん" localSheetId="6">#REF!</definedName>
    <definedName name="だいこん" localSheetId="7">#REF!</definedName>
    <definedName name="だいこん">#REF!</definedName>
    <definedName name="たかな" localSheetId="6">#REF!</definedName>
    <definedName name="たかな" localSheetId="7">#REF!</definedName>
    <definedName name="たかな">#REF!</definedName>
    <definedName name="たまねぎ" localSheetId="6">#REF!</definedName>
    <definedName name="たまねぎ" localSheetId="7">#REF!</definedName>
    <definedName name="たまねぎ">#REF!</definedName>
    <definedName name="ちんげんさい" localSheetId="6">#REF!</definedName>
    <definedName name="ちんげんさい" localSheetId="7">#REF!</definedName>
    <definedName name="ちんげんさい">#REF!</definedName>
    <definedName name="デルフィニウム" localSheetId="6">#REF!</definedName>
    <definedName name="デルフィニウム" localSheetId="7">#REF!</definedName>
    <definedName name="デルフィニウム">#REF!</definedName>
    <definedName name="トマト" localSheetId="6">#REF!</definedName>
    <definedName name="トマト" localSheetId="7">#REF!</definedName>
    <definedName name="トマト">#REF!</definedName>
    <definedName name="トルコギキョウ" localSheetId="6">#REF!</definedName>
    <definedName name="トルコギキョウ" localSheetId="7">#REF!</definedName>
    <definedName name="トルコギキョウ">#REF!</definedName>
    <definedName name="な_し" localSheetId="6">#REF!</definedName>
    <definedName name="な_し" localSheetId="7">#REF!</definedName>
    <definedName name="な_し">#REF!</definedName>
    <definedName name="な_す" localSheetId="6">#REF!</definedName>
    <definedName name="な_す" localSheetId="7">#REF!</definedName>
    <definedName name="な_す">#REF!</definedName>
    <definedName name="なし" localSheetId="6">#REF!</definedName>
    <definedName name="なし" localSheetId="7">#REF!</definedName>
    <definedName name="なし">#REF!</definedName>
    <definedName name="にんじん" localSheetId="6">#REF!</definedName>
    <definedName name="にんじん" localSheetId="7">#REF!</definedName>
    <definedName name="にんじん">#REF!</definedName>
    <definedName name="にんにく" localSheetId="6">#REF!</definedName>
    <definedName name="にんにく" localSheetId="7">#REF!</definedName>
    <definedName name="にんにく">#REF!</definedName>
    <definedName name="ね_ぎ" localSheetId="6">#REF!</definedName>
    <definedName name="ね_ぎ" localSheetId="7">#REF!</definedName>
    <definedName name="ね_ぎ">#REF!</definedName>
    <definedName name="ば_ら" localSheetId="6">#REF!</definedName>
    <definedName name="ば_ら" localSheetId="7">#REF!</definedName>
    <definedName name="ば_ら">#REF!</definedName>
    <definedName name="ばいれいしょ" localSheetId="6">#REF!</definedName>
    <definedName name="ばいれいしょ" localSheetId="7">#REF!</definedName>
    <definedName name="ばいれいしょ">#REF!</definedName>
    <definedName name="はくさい" localSheetId="6">#REF!</definedName>
    <definedName name="はくさい" localSheetId="7">#REF!</definedName>
    <definedName name="はくさい">#REF!</definedName>
    <definedName name="パセリ" localSheetId="6">#REF!</definedName>
    <definedName name="パセリ" localSheetId="7">#REF!</definedName>
    <definedName name="パセリ">#REF!</definedName>
    <definedName name="はなっこりー" localSheetId="6">#REF!</definedName>
    <definedName name="はなっこりー" localSheetId="7">#REF!</definedName>
    <definedName name="はなっこりー">#REF!</definedName>
    <definedName name="び_わ" localSheetId="6">#REF!</definedName>
    <definedName name="び_わ" localSheetId="7">#REF!</definedName>
    <definedName name="び_わ">#REF!</definedName>
    <definedName name="ピーマン" localSheetId="6">#REF!</definedName>
    <definedName name="ピーマン" localSheetId="7">#REF!</definedName>
    <definedName name="ピーマン">#REF!</definedName>
    <definedName name="ぶどう" localSheetId="6">#REF!</definedName>
    <definedName name="ぶどう" localSheetId="7">#REF!</definedName>
    <definedName name="ぶどう">#REF!</definedName>
    <definedName name="ブルーベリー" localSheetId="6">#REF!</definedName>
    <definedName name="ブルーベリー" localSheetId="7">#REF!</definedName>
    <definedName name="ブルーベリー">#REF!</definedName>
    <definedName name="ブロッコリー" localSheetId="6">#REF!</definedName>
    <definedName name="ブロッコリー" localSheetId="7">#REF!</definedName>
    <definedName name="ブロッコリー">#REF!</definedName>
    <definedName name="ほうれんそう" localSheetId="6">#REF!</definedName>
    <definedName name="ほうれんそう" localSheetId="7">#REF!</definedName>
    <definedName name="ほうれんそう">#REF!</definedName>
    <definedName name="ミニトマト" localSheetId="6">#REF!</definedName>
    <definedName name="ミニトマト" localSheetId="7">#REF!</definedName>
    <definedName name="ミニトマト">#REF!</definedName>
    <definedName name="メロン" localSheetId="6">#REF!</definedName>
    <definedName name="メロン" localSheetId="7">#REF!</definedName>
    <definedName name="メロン">#REF!</definedName>
    <definedName name="も_も" localSheetId="6">#REF!</definedName>
    <definedName name="も_も" localSheetId="7">#REF!</definedName>
    <definedName name="も_も">#REF!</definedName>
    <definedName name="モロヘイヤ" localSheetId="6">#REF!</definedName>
    <definedName name="モロヘイヤ" localSheetId="7">#REF!</definedName>
    <definedName name="モロヘイヤ">#REF!</definedName>
    <definedName name="やまのいも" localSheetId="6">#REF!</definedName>
    <definedName name="やまのいも" localSheetId="7">#REF!</definedName>
    <definedName name="やまのいも">#REF!</definedName>
    <definedName name="ゆ_り" localSheetId="6">#REF!</definedName>
    <definedName name="ゆ_り" localSheetId="7">#REF!</definedName>
    <definedName name="ゆ_り">#REF!</definedName>
    <definedName name="りんご" localSheetId="6">#REF!</definedName>
    <definedName name="りんご" localSheetId="7">#REF!</definedName>
    <definedName name="りんご">#REF!</definedName>
    <definedName name="りんどう" localSheetId="6">#REF!</definedName>
    <definedName name="りんどう" localSheetId="7">#REF!</definedName>
    <definedName name="りんどう">#REF!</definedName>
    <definedName name="レタス" localSheetId="6">#REF!</definedName>
    <definedName name="レタス" localSheetId="7">#REF!</definedName>
    <definedName name="レタス">#REF!</definedName>
    <definedName name="れんこん" localSheetId="6">#REF!</definedName>
    <definedName name="れんこん" localSheetId="7">#REF!</definedName>
    <definedName name="れんこん">#REF!</definedName>
    <definedName name="わさび" localSheetId="6">#REF!</definedName>
    <definedName name="わさび" localSheetId="7">#REF!</definedName>
    <definedName name="わさび">#REF!</definedName>
    <definedName name="温州みかん" localSheetId="6">#REF!</definedName>
    <definedName name="温州みかん" localSheetId="7">#REF!</definedName>
    <definedName name="温州みかん">#REF!</definedName>
    <definedName name="作型" localSheetId="6">#REF!</definedName>
    <definedName name="作型" localSheetId="7">#REF!</definedName>
    <definedName name="作型">#REF!</definedName>
    <definedName name="飼料稲" localSheetId="6">#REF!</definedName>
    <definedName name="飼料稲" localSheetId="7">#REF!</definedName>
    <definedName name="飼料稲">#REF!</definedName>
    <definedName name="水_稲" localSheetId="6">#REF!</definedName>
    <definedName name="水_稲" localSheetId="7">#REF!</definedName>
    <definedName name="水_稲">#REF!</definedName>
    <definedName name="大_豆" localSheetId="6">#REF!</definedName>
    <definedName name="大_豆" localSheetId="7">#REF!</definedName>
    <definedName name="大_豆">#REF!</definedName>
    <definedName name="茶" localSheetId="6">#REF!</definedName>
    <definedName name="茶" localSheetId="7">#REF!</definedName>
    <definedName name="茶">#REF!</definedName>
    <definedName name="南津海" localSheetId="6">#REF!</definedName>
    <definedName name="南津海" localSheetId="7">#REF!</definedName>
    <definedName name="南津海">#REF!</definedName>
    <definedName name="麦" localSheetId="6">#REF!</definedName>
    <definedName name="麦" localSheetId="7">#REF!</definedName>
    <definedName name="麦">#REF!</definedName>
    <definedName name="品目" localSheetId="6">#REF!</definedName>
    <definedName name="品目" localSheetId="7">#REF!</definedName>
    <definedName name="品目">#REF!</definedName>
  </definedNames>
  <calcPr calcId="191029"/>
</workbook>
</file>

<file path=xl/calcChain.xml><?xml version="1.0" encoding="utf-8"?>
<calcChain xmlns="http://schemas.openxmlformats.org/spreadsheetml/2006/main">
  <c r="R59" i="1" l="1"/>
  <c r="R57" i="1"/>
  <c r="R56" i="1"/>
  <c r="O57" i="1"/>
  <c r="O56" i="1"/>
  <c r="L57" i="1"/>
  <c r="L56" i="1"/>
  <c r="I57" i="1"/>
  <c r="I56" i="1"/>
  <c r="F59" i="1"/>
  <c r="F57" i="1"/>
  <c r="F56" i="1"/>
  <c r="J7" i="3" l="1"/>
  <c r="F7" i="3"/>
  <c r="D29" i="11" l="1"/>
  <c r="E29" i="11"/>
  <c r="F29" i="11"/>
  <c r="G29" i="11"/>
  <c r="C29" i="11"/>
  <c r="H20" i="10"/>
  <c r="H19" i="10"/>
  <c r="H16" i="10"/>
  <c r="H13" i="10"/>
  <c r="J4" i="3" l="1"/>
  <c r="F4" i="3"/>
  <c r="F1" i="8" l="1"/>
  <c r="G1" i="8" s="1"/>
  <c r="K1" i="10" s="1"/>
  <c r="I1" i="11" s="1"/>
  <c r="F2" i="8"/>
  <c r="G2" i="8" s="1"/>
  <c r="K2" i="10" s="1"/>
  <c r="I2" i="11" s="1"/>
  <c r="J1" i="10" l="1"/>
  <c r="F3" i="8"/>
  <c r="C16" i="8"/>
  <c r="J2" i="10"/>
  <c r="H2" i="11" s="1"/>
  <c r="C10" i="8"/>
  <c r="H1" i="11" l="1"/>
  <c r="J3" i="10"/>
  <c r="M39" i="3"/>
  <c r="B37" i="3" l="1"/>
  <c r="B36" i="3"/>
  <c r="B5" i="8"/>
  <c r="B8" i="11" s="1"/>
  <c r="F5" i="9" l="1"/>
  <c r="E6" i="10"/>
  <c r="Q55" i="4"/>
  <c r="Q54" i="4"/>
  <c r="Q53" i="4"/>
  <c r="Q52" i="4"/>
  <c r="B31" i="4" l="1"/>
  <c r="B32" i="4"/>
  <c r="H33" i="4" l="1"/>
  <c r="B30" i="4"/>
  <c r="B29" i="4"/>
  <c r="B28" i="4"/>
  <c r="B27" i="4"/>
  <c r="B26" i="4"/>
  <c r="B25" i="4"/>
  <c r="B24" i="4"/>
  <c r="B23" i="4"/>
  <c r="B22" i="4"/>
  <c r="B21" i="4"/>
  <c r="B20" i="4"/>
  <c r="G17" i="4"/>
  <c r="B16" i="4"/>
  <c r="B15" i="4"/>
  <c r="B14" i="4"/>
  <c r="B8" i="4"/>
  <c r="Q1" i="4"/>
  <c r="Q61" i="4" l="1"/>
  <c r="Q60" i="4"/>
  <c r="Q59" i="4"/>
  <c r="Q58" i="4"/>
  <c r="Q57" i="4"/>
  <c r="Q56" i="4"/>
  <c r="R17" i="1" l="1"/>
  <c r="L21" i="1" l="1"/>
  <c r="L20" i="1"/>
  <c r="M19" i="1"/>
  <c r="K1" i="3"/>
  <c r="L9" i="1" l="1"/>
  <c r="Q45" i="4" l="1"/>
  <c r="E48" i="4" l="1"/>
  <c r="R91" i="4" l="1"/>
  <c r="Q62" i="4"/>
  <c r="S62" i="4"/>
  <c r="S63" i="4"/>
  <c r="R92" i="4"/>
  <c r="O59" i="1" l="1"/>
  <c r="L59" i="1"/>
  <c r="I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013934</author>
  </authors>
  <commentList>
    <comment ref="B17" authorId="0" shapeId="0" xr:uid="{00000000-0006-0000-0100-000001000000}">
      <text>
        <r>
          <rPr>
            <sz val="12"/>
            <color indexed="81"/>
            <rFont val="ＭＳ Ｐゴシック"/>
            <family val="3"/>
            <charset val="128"/>
          </rPr>
          <t>借入地面積及び、受託地面積を含む</t>
        </r>
      </text>
    </comment>
    <comment ref="R44" authorId="0" shapeId="0" xr:uid="{00000000-0006-0000-0100-000002000000}">
      <text>
        <r>
          <rPr>
            <sz val="12"/>
            <color indexed="81"/>
            <rFont val="ＭＳ Ｐゴシック"/>
            <family val="3"/>
            <charset val="128"/>
          </rPr>
          <t>目標年は原則として5年後とすること</t>
        </r>
      </text>
    </comment>
    <comment ref="F46" authorId="0" shapeId="0" xr:uid="{00000000-0006-0000-0100-000003000000}">
      <text>
        <r>
          <rPr>
            <sz val="10"/>
            <color indexed="81"/>
            <rFont val="ＭＳ Ｐゴシック"/>
            <family val="3"/>
            <charset val="128"/>
          </rPr>
          <t>上段：導入しようとする生産方式に係る農作物の作付面積を記入</t>
        </r>
      </text>
    </comment>
    <comment ref="F47" authorId="0" shapeId="0" xr:uid="{00000000-0006-0000-0100-000004000000}">
      <text>
        <r>
          <rPr>
            <sz val="10"/>
            <color indexed="81"/>
            <rFont val="ＭＳ Ｐゴシック"/>
            <family val="3"/>
            <charset val="128"/>
          </rPr>
          <t>下段：当該作物と同じ種類の農作物の作付面積の合計を記入</t>
        </r>
      </text>
    </comment>
    <comment ref="F48" authorId="0" shapeId="0" xr:uid="{00000000-0006-0000-0100-000005000000}">
      <text>
        <r>
          <rPr>
            <sz val="10"/>
            <color indexed="81"/>
            <rFont val="ＭＳ Ｐゴシック"/>
            <family val="3"/>
            <charset val="128"/>
          </rPr>
          <t>上段：導入しようとする生産方式に係る農作物の作付面積を記入</t>
        </r>
      </text>
    </comment>
    <comment ref="F49" authorId="0" shapeId="0" xr:uid="{00000000-0006-0000-0100-000006000000}">
      <text>
        <r>
          <rPr>
            <sz val="10"/>
            <color indexed="81"/>
            <rFont val="ＭＳ Ｐゴシック"/>
            <family val="3"/>
            <charset val="128"/>
          </rPr>
          <t>下段：当該作物と同じ種類の農作物の作付面積の合計を記入</t>
        </r>
      </text>
    </comment>
    <comment ref="F50" authorId="0" shapeId="0" xr:uid="{00000000-0006-0000-0100-000007000000}">
      <text>
        <r>
          <rPr>
            <sz val="10"/>
            <color indexed="81"/>
            <rFont val="ＭＳ Ｐゴシック"/>
            <family val="3"/>
            <charset val="128"/>
          </rPr>
          <t>上段：導入しようとする生産方式に係る農作物の作付面積を記入</t>
        </r>
      </text>
    </comment>
    <comment ref="F51" authorId="0" shapeId="0" xr:uid="{00000000-0006-0000-0100-000008000000}">
      <text>
        <r>
          <rPr>
            <sz val="10"/>
            <color indexed="81"/>
            <rFont val="ＭＳ Ｐゴシック"/>
            <family val="3"/>
            <charset val="128"/>
          </rPr>
          <t>下段：当該作物と同じ種類の農作物の作付面積の合計を記入</t>
        </r>
      </text>
    </comment>
    <comment ref="F52" authorId="0" shapeId="0" xr:uid="{00000000-0006-0000-0100-000009000000}">
      <text>
        <r>
          <rPr>
            <sz val="10"/>
            <color indexed="81"/>
            <rFont val="ＭＳ Ｐゴシック"/>
            <family val="3"/>
            <charset val="128"/>
          </rPr>
          <t>上段：導入しようとする生産方式に係る農作物の作付面積を記入</t>
        </r>
      </text>
    </comment>
    <comment ref="F53" authorId="0" shapeId="0" xr:uid="{00000000-0006-0000-0100-00000A000000}">
      <text>
        <r>
          <rPr>
            <sz val="10"/>
            <color indexed="81"/>
            <rFont val="ＭＳ Ｐゴシック"/>
            <family val="3"/>
            <charset val="128"/>
          </rPr>
          <t>下段：当該作物と同じ種類の農作物の作付面積の合計を記入</t>
        </r>
      </text>
    </comment>
    <comment ref="F54" authorId="0" shapeId="0" xr:uid="{00000000-0006-0000-0100-00000B000000}">
      <text>
        <r>
          <rPr>
            <sz val="10"/>
            <color indexed="81"/>
            <rFont val="ＭＳ Ｐゴシック"/>
            <family val="3"/>
            <charset val="128"/>
          </rPr>
          <t>上段：導入しようとする生産方式に係る農作物の作付面積を記入</t>
        </r>
      </text>
    </comment>
    <comment ref="F55" authorId="0" shapeId="0" xr:uid="{00000000-0006-0000-0100-00000C000000}">
      <text>
        <r>
          <rPr>
            <sz val="10"/>
            <color indexed="81"/>
            <rFont val="ＭＳ Ｐゴシック"/>
            <family val="3"/>
            <charset val="128"/>
          </rPr>
          <t>下段：当該作物と同じ種類の農作物の作付面積の合計を記入</t>
        </r>
      </text>
    </comment>
    <comment ref="B58" authorId="0" shapeId="0" xr:uid="{00000000-0006-0000-0100-00000D000000}">
      <text>
        <r>
          <rPr>
            <sz val="12"/>
            <color indexed="81"/>
            <rFont val="ＭＳ Ｐゴシック"/>
            <family val="3"/>
            <charset val="128"/>
          </rPr>
          <t>持続性の高い農業生産方式を導入しない農作物の作付面積の合計を記入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渡辺　大輔</author>
  </authors>
  <commentList>
    <comment ref="D2" authorId="0" shapeId="0" xr:uid="{00000000-0006-0000-0200-000001000000}">
      <text>
        <r>
          <rPr>
            <sz val="10"/>
            <color indexed="81"/>
            <rFont val="HG丸ｺﾞｼｯｸM-PRO"/>
            <family val="3"/>
            <charset val="128"/>
          </rPr>
          <t>プルダウンメニューから選択</t>
        </r>
      </text>
    </comment>
    <comment ref="D3" authorId="0" shapeId="0" xr:uid="{00000000-0006-0000-0200-000002000000}">
      <text>
        <r>
          <rPr>
            <b/>
            <sz val="9"/>
            <color indexed="81"/>
            <rFont val="ＭＳ Ｐゴシック"/>
            <family val="3"/>
            <charset val="128"/>
          </rPr>
          <t>作型の補足があれば記入してください（例：年○作等）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013934</author>
  </authors>
  <commentList>
    <comment ref="C2" authorId="0" shapeId="0" xr:uid="{00000000-0006-0000-0300-000001000000}">
      <text>
        <r>
          <rPr>
            <sz val="12"/>
            <color indexed="81"/>
            <rFont val="ＭＳ Ｐゴシック"/>
            <family val="3"/>
            <charset val="128"/>
          </rPr>
          <t>農業所得は販売額から当該生産に要した経費を差し引いた額を記入</t>
        </r>
      </text>
    </comment>
    <comment ref="C14" authorId="0" shapeId="0" xr:uid="{00000000-0006-0000-0300-000002000000}">
      <text>
        <r>
          <rPr>
            <sz val="12"/>
            <color indexed="81"/>
            <rFont val="ＭＳ Ｐゴシック"/>
            <family val="3"/>
            <charset val="128"/>
          </rPr>
          <t>有機質資材の一般的な名称を記入（例：牛ふんおがくずたい肥）</t>
        </r>
      </text>
    </comment>
    <comment ref="H26" authorId="0" shapeId="0" xr:uid="{00000000-0006-0000-0300-000003000000}">
      <text>
        <r>
          <rPr>
            <sz val="12"/>
            <color indexed="81"/>
            <rFont val="ＭＳ Ｐゴシック"/>
            <family val="3"/>
            <charset val="128"/>
          </rPr>
          <t>計画欄には、新たに整備するもののみ記入</t>
        </r>
      </text>
    </comment>
    <comment ref="B27" authorId="0" shapeId="0" xr:uid="{00000000-0006-0000-0300-000004000000}">
      <text>
        <r>
          <rPr>
            <sz val="12"/>
            <color indexed="81"/>
            <rFont val="ＭＳ Ｐゴシック"/>
            <family val="3"/>
            <charset val="128"/>
          </rPr>
          <t>一般的な名称（例：トラクター）及びその能力の程度（馬力、植え付け条数等）を記入</t>
        </r>
      </text>
    </comment>
    <comment ref="D34" authorId="0" shapeId="0" xr:uid="{00000000-0006-0000-0300-000006000000}">
      <text>
        <r>
          <rPr>
            <sz val="12"/>
            <color indexed="81"/>
            <rFont val="ＭＳ Ｐゴシック"/>
            <family val="3"/>
            <charset val="128"/>
          </rPr>
          <t>自己資金、制度資金（資金名を併記）、その他の区分を記入</t>
        </r>
      </text>
    </comment>
    <comment ref="H35" authorId="0" shapeId="0" xr:uid="{9C1354B6-CAD7-4A9A-A9A2-234E123C6EBB}">
      <text>
        <r>
          <rPr>
            <sz val="12"/>
            <color indexed="81"/>
            <rFont val="ＭＳ Ｐゴシック"/>
            <family val="3"/>
            <charset val="128"/>
          </rPr>
          <t>償還期間（据置期間を含む）及び据置期間を記入</t>
        </r>
      </text>
    </comment>
    <comment ref="B81" authorId="0" shapeId="0" xr:uid="{00000000-0006-0000-0300-000009000000}">
      <text>
        <r>
          <rPr>
            <sz val="9"/>
            <color indexed="81"/>
            <rFont val="ＭＳ Ｐゴシック"/>
            <family val="3"/>
            <charset val="128"/>
          </rPr>
          <t>事務取扱要領第2の3。各ほ場で栽培する作物名が分かるもの。
導入計画の目標年における当該ほ場の位置が判別できるもの</t>
        </r>
      </text>
    </comment>
    <comment ref="B82" authorId="0" shapeId="0" xr:uid="{00000000-0006-0000-0300-00000A000000}">
      <text>
        <r>
          <rPr>
            <sz val="9"/>
            <color indexed="81"/>
            <rFont val="ＭＳ Ｐゴシック"/>
            <family val="3"/>
            <charset val="128"/>
          </rPr>
          <t>認定基準第3。</t>
        </r>
      </text>
    </comment>
  </commentList>
</comments>
</file>

<file path=xl/sharedStrings.xml><?xml version="1.0" encoding="utf-8"?>
<sst xmlns="http://schemas.openxmlformats.org/spreadsheetml/2006/main" count="1768" uniqueCount="438">
  <si>
    <t>（１）農業経営の概況</t>
  </si>
  <si>
    <t>水　　田</t>
  </si>
  <si>
    <t>普　通　畑</t>
  </si>
  <si>
    <t>樹　園　地</t>
  </si>
  <si>
    <t>そ　の　他</t>
  </si>
  <si>
    <t>合　　計</t>
  </si>
  <si>
    <t>経  営  面  積</t>
  </si>
  <si>
    <t>労    働    力</t>
  </si>
  <si>
    <t>１年目</t>
  </si>
  <si>
    <t>２年目</t>
  </si>
  <si>
    <t>３年目</t>
  </si>
  <si>
    <t>４年目</t>
  </si>
  <si>
    <t>その他作物</t>
    <rPh sb="2" eb="3">
      <t>タ</t>
    </rPh>
    <rPh sb="3" eb="5">
      <t>サクモツ</t>
    </rPh>
    <phoneticPr fontId="2"/>
  </si>
  <si>
    <t>有機質資材施用技術</t>
    <rPh sb="0" eb="3">
      <t>ユウキシツ</t>
    </rPh>
    <rPh sb="3" eb="5">
      <t>シザイ</t>
    </rPh>
    <rPh sb="5" eb="7">
      <t>セヨウ</t>
    </rPh>
    <rPh sb="7" eb="9">
      <t>ギジュツ</t>
    </rPh>
    <phoneticPr fontId="2"/>
  </si>
  <si>
    <t>目標</t>
    <rPh sb="0" eb="2">
      <t>モクヒョウ</t>
    </rPh>
    <phoneticPr fontId="2"/>
  </si>
  <si>
    <t>現状</t>
    <rPh sb="0" eb="2">
      <t>ゲンジョウ</t>
    </rPh>
    <phoneticPr fontId="2"/>
  </si>
  <si>
    <t>化学肥料低減技術</t>
    <rPh sb="0" eb="2">
      <t>カガク</t>
    </rPh>
    <rPh sb="2" eb="4">
      <t>ヒリョウ</t>
    </rPh>
    <rPh sb="4" eb="6">
      <t>テイゲン</t>
    </rPh>
    <rPh sb="6" eb="8">
      <t>ギジュツ</t>
    </rPh>
    <phoneticPr fontId="2"/>
  </si>
  <si>
    <t>化学農薬低減技術</t>
    <rPh sb="0" eb="2">
      <t>カガク</t>
    </rPh>
    <rPh sb="2" eb="4">
      <t>ノウヤク</t>
    </rPh>
    <rPh sb="4" eb="6">
      <t>テイゲン</t>
    </rPh>
    <rPh sb="6" eb="8">
      <t>ギジュツ</t>
    </rPh>
    <phoneticPr fontId="2"/>
  </si>
  <si>
    <t>現　　　状</t>
    <rPh sb="0" eb="5">
      <t>ゲンジョウ</t>
    </rPh>
    <phoneticPr fontId="2"/>
  </si>
  <si>
    <t>目　　　標</t>
    <rPh sb="0" eb="1">
      <t>メ</t>
    </rPh>
    <rPh sb="4" eb="5">
      <t>シルベ</t>
    </rPh>
    <phoneticPr fontId="2"/>
  </si>
  <si>
    <t>千円</t>
    <rPh sb="0" eb="2">
      <t>センエン</t>
    </rPh>
    <phoneticPr fontId="2"/>
  </si>
  <si>
    <t>（１）たい肥等利用計画</t>
  </si>
  <si>
    <t>たい肥等有機質資材の種類</t>
    <rPh sb="2" eb="3">
      <t>ヒ</t>
    </rPh>
    <rPh sb="3" eb="4">
      <t>ナド</t>
    </rPh>
    <rPh sb="10" eb="12">
      <t>シュルイ</t>
    </rPh>
    <phoneticPr fontId="2"/>
  </si>
  <si>
    <t>自給</t>
    <rPh sb="0" eb="2">
      <t>ジキュウ</t>
    </rPh>
    <phoneticPr fontId="2"/>
  </si>
  <si>
    <t>購入</t>
    <rPh sb="0" eb="2">
      <t>コウニュウ</t>
    </rPh>
    <phoneticPr fontId="2"/>
  </si>
  <si>
    <t>備考</t>
    <rPh sb="0" eb="2">
      <t>ビコウ</t>
    </rPh>
    <phoneticPr fontId="2"/>
  </si>
  <si>
    <t>入 手 先 ：</t>
    <rPh sb="0" eb="1">
      <t>イリ</t>
    </rPh>
    <rPh sb="2" eb="3">
      <t>テ</t>
    </rPh>
    <rPh sb="4" eb="5">
      <t>サキ</t>
    </rPh>
    <phoneticPr fontId="2"/>
  </si>
  <si>
    <t>原  　料 ：</t>
    <rPh sb="0" eb="1">
      <t>ハラ</t>
    </rPh>
    <rPh sb="4" eb="5">
      <t>リョウ</t>
    </rPh>
    <phoneticPr fontId="2"/>
  </si>
  <si>
    <t>成  　分 ：</t>
    <rPh sb="0" eb="1">
      <t>セイ</t>
    </rPh>
    <rPh sb="4" eb="5">
      <t>ブン</t>
    </rPh>
    <phoneticPr fontId="2"/>
  </si>
  <si>
    <t>Ｃ/Ｎ 比 ：</t>
    <rPh sb="4" eb="5">
      <t>ヒ</t>
    </rPh>
    <phoneticPr fontId="2"/>
  </si>
  <si>
    <t>（２）機械・施設整備計画</t>
  </si>
  <si>
    <t>計画</t>
    <rPh sb="0" eb="2">
      <t>ケイカク</t>
    </rPh>
    <phoneticPr fontId="2"/>
  </si>
  <si>
    <t>種類・能力</t>
    <rPh sb="0" eb="2">
      <t>シュルイ</t>
    </rPh>
    <rPh sb="3" eb="5">
      <t>ノウリョク</t>
    </rPh>
    <phoneticPr fontId="2"/>
  </si>
  <si>
    <t>台数</t>
    <rPh sb="0" eb="2">
      <t>ダイスウ</t>
    </rPh>
    <phoneticPr fontId="2"/>
  </si>
  <si>
    <t>実施時期</t>
    <rPh sb="0" eb="2">
      <t>ジッシ</t>
    </rPh>
    <rPh sb="2" eb="4">
      <t>ジキ</t>
    </rPh>
    <phoneticPr fontId="2"/>
  </si>
  <si>
    <t>資金使途</t>
    <rPh sb="0" eb="2">
      <t>シキン</t>
    </rPh>
    <rPh sb="2" eb="4">
      <t>シト</t>
    </rPh>
    <phoneticPr fontId="2"/>
  </si>
  <si>
    <t>金額</t>
    <rPh sb="0" eb="2">
      <t>キンガク</t>
    </rPh>
    <phoneticPr fontId="2"/>
  </si>
  <si>
    <t>償還条件等</t>
    <rPh sb="0" eb="2">
      <t>ショウカン</t>
    </rPh>
    <rPh sb="2" eb="4">
      <t>ジョウケン</t>
    </rPh>
    <rPh sb="4" eb="5">
      <t>トウ</t>
    </rPh>
    <phoneticPr fontId="2"/>
  </si>
  <si>
    <t>〔添付資料〕</t>
    <rPh sb="1" eb="3">
      <t>テンプ</t>
    </rPh>
    <rPh sb="3" eb="5">
      <t>シリョウ</t>
    </rPh>
    <phoneticPr fontId="2"/>
  </si>
  <si>
    <t>１　持続性の高い農業生産方式を導入するほ場の位置を判別できる地図</t>
    <rPh sb="2" eb="4">
      <t>ジゾク</t>
    </rPh>
    <rPh sb="4" eb="5">
      <t>セイ</t>
    </rPh>
    <rPh sb="6" eb="7">
      <t>タカ</t>
    </rPh>
    <rPh sb="8" eb="10">
      <t>ノウギョウ</t>
    </rPh>
    <rPh sb="10" eb="12">
      <t>セイサン</t>
    </rPh>
    <rPh sb="12" eb="14">
      <t>ホウシキ</t>
    </rPh>
    <rPh sb="15" eb="17">
      <t>ドウニュウ</t>
    </rPh>
    <rPh sb="20" eb="21">
      <t>ジョウ</t>
    </rPh>
    <rPh sb="22" eb="24">
      <t>イチ</t>
    </rPh>
    <rPh sb="25" eb="27">
      <t>ハンベツ</t>
    </rPh>
    <rPh sb="30" eb="32">
      <t>チズ</t>
    </rPh>
    <phoneticPr fontId="2"/>
  </si>
  <si>
    <t>ａ</t>
    <phoneticPr fontId="2"/>
  </si>
  <si>
    <t>a</t>
    <phoneticPr fontId="2"/>
  </si>
  <si>
    <t>水稲</t>
    <rPh sb="0" eb="2">
      <t>スイトウ</t>
    </rPh>
    <phoneticPr fontId="2"/>
  </si>
  <si>
    <t>大豆</t>
    <rPh sb="0" eb="2">
      <t>ダイズ</t>
    </rPh>
    <phoneticPr fontId="2"/>
  </si>
  <si>
    <t>温州みかん</t>
    <rPh sb="0" eb="2">
      <t>ウンシュウ</t>
    </rPh>
    <phoneticPr fontId="2"/>
  </si>
  <si>
    <t>茶</t>
    <rPh sb="0" eb="1">
      <t>チャ</t>
    </rPh>
    <phoneticPr fontId="2"/>
  </si>
  <si>
    <t>申請者氏名</t>
    <rPh sb="0" eb="3">
      <t>シンセイシャ</t>
    </rPh>
    <rPh sb="3" eb="5">
      <t>シメイ</t>
    </rPh>
    <phoneticPr fontId="1"/>
  </si>
  <si>
    <t>申請者住所</t>
    <rPh sb="0" eb="3">
      <t>シンセイシャ</t>
    </rPh>
    <rPh sb="3" eb="5">
      <t>ジュウショ</t>
    </rPh>
    <phoneticPr fontId="1"/>
  </si>
  <si>
    <t>（再認定・変更の場合のみ）</t>
    <rPh sb="1" eb="4">
      <t>サイニンテイ</t>
    </rPh>
    <rPh sb="5" eb="7">
      <t>ヘンコウ</t>
    </rPh>
    <rPh sb="8" eb="10">
      <t>バアイ</t>
    </rPh>
    <phoneticPr fontId="1"/>
  </si>
  <si>
    <t>認定番号</t>
    <rPh sb="0" eb="2">
      <t>ニンテイ</t>
    </rPh>
    <rPh sb="2" eb="4">
      <t>バンゴウ</t>
    </rPh>
    <phoneticPr fontId="1"/>
  </si>
  <si>
    <t>第</t>
    <phoneticPr fontId="1"/>
  </si>
  <si>
    <t>号</t>
    <phoneticPr fontId="1"/>
  </si>
  <si>
    <t>目標年</t>
    <phoneticPr fontId="2"/>
  </si>
  <si>
    <t>目　標</t>
    <rPh sb="0" eb="1">
      <t>メ</t>
    </rPh>
    <rPh sb="2" eb="3">
      <t>シルベ</t>
    </rPh>
    <phoneticPr fontId="2"/>
  </si>
  <si>
    <t>kg/10a</t>
    <phoneticPr fontId="1"/>
  </si>
  <si>
    <t>特記事項：</t>
    <rPh sb="0" eb="2">
      <t>トッキ</t>
    </rPh>
    <rPh sb="2" eb="4">
      <t>ジコウ</t>
    </rPh>
    <phoneticPr fontId="1"/>
  </si>
  <si>
    <t>作物名
（作型）</t>
    <rPh sb="0" eb="2">
      <t>サクモツ</t>
    </rPh>
    <rPh sb="2" eb="3">
      <t>メイ</t>
    </rPh>
    <rPh sb="5" eb="7">
      <t>サクガタ</t>
    </rPh>
    <phoneticPr fontId="2"/>
  </si>
  <si>
    <t>ｔ/10a</t>
  </si>
  <si>
    <t>㎏N/10a</t>
  </si>
  <si>
    <t>化学肥料低減技術及び化学農薬低減技術の目標内容</t>
    <rPh sb="0" eb="2">
      <t>カガク</t>
    </rPh>
    <rPh sb="2" eb="4">
      <t>ヒリョウ</t>
    </rPh>
    <rPh sb="4" eb="6">
      <t>テイゲン</t>
    </rPh>
    <rPh sb="6" eb="8">
      <t>ギジュツ</t>
    </rPh>
    <rPh sb="8" eb="9">
      <t>オヨ</t>
    </rPh>
    <rPh sb="10" eb="12">
      <t>カガク</t>
    </rPh>
    <rPh sb="12" eb="14">
      <t>ノウヤク</t>
    </rPh>
    <rPh sb="14" eb="16">
      <t>テイゲン</t>
    </rPh>
    <rPh sb="16" eb="18">
      <t>ギジュツ</t>
    </rPh>
    <rPh sb="19" eb="21">
      <t>モクヒョウ</t>
    </rPh>
    <rPh sb="21" eb="23">
      <t>ナイヨウ</t>
    </rPh>
    <phoneticPr fontId="1"/>
  </si>
  <si>
    <t>資材名</t>
    <rPh sb="0" eb="2">
      <t>シザイ</t>
    </rPh>
    <rPh sb="2" eb="3">
      <t>メイ</t>
    </rPh>
    <phoneticPr fontId="1"/>
  </si>
  <si>
    <t>薬剤名</t>
    <rPh sb="0" eb="2">
      <t>ヤクザイ</t>
    </rPh>
    <rPh sb="2" eb="3">
      <t>メイ</t>
    </rPh>
    <phoneticPr fontId="1"/>
  </si>
  <si>
    <t>収　量</t>
    <phoneticPr fontId="1"/>
  </si>
  <si>
    <t>有機質資材由来窒素量</t>
    <rPh sb="0" eb="3">
      <t>ユウキシツ</t>
    </rPh>
    <rPh sb="3" eb="5">
      <t>シザイ</t>
    </rPh>
    <rPh sb="5" eb="7">
      <t>ユライ</t>
    </rPh>
    <rPh sb="7" eb="9">
      <t>チッソ</t>
    </rPh>
    <rPh sb="9" eb="10">
      <t>リョウ</t>
    </rPh>
    <phoneticPr fontId="1"/>
  </si>
  <si>
    <t>施用量（１作あたり）</t>
    <rPh sb="0" eb="2">
      <t>セヨウ</t>
    </rPh>
    <rPh sb="2" eb="3">
      <t>リョウ</t>
    </rPh>
    <rPh sb="5" eb="6">
      <t>サク</t>
    </rPh>
    <phoneticPr fontId="1"/>
  </si>
  <si>
    <t>kgN/10a）</t>
    <phoneticPr fontId="1"/>
  </si>
  <si>
    <t>回）</t>
    <rPh sb="0" eb="1">
      <t>カイ</t>
    </rPh>
    <phoneticPr fontId="1"/>
  </si>
  <si>
    <t>回</t>
    <rPh sb="0" eb="1">
      <t>カイ</t>
    </rPh>
    <phoneticPr fontId="1"/>
  </si>
  <si>
    <t>a</t>
    <phoneticPr fontId="1"/>
  </si>
  <si>
    <t>栽培面積</t>
    <rPh sb="0" eb="2">
      <t>サイバイ</t>
    </rPh>
    <rPh sb="2" eb="4">
      <t>メンセキ</t>
    </rPh>
    <phoneticPr fontId="1"/>
  </si>
  <si>
    <t>Ｃ／Ｎ比が規定値（概ね10～150）の範囲内</t>
    <rPh sb="3" eb="4">
      <t>ヒ</t>
    </rPh>
    <rPh sb="5" eb="8">
      <t>キテイチ</t>
    </rPh>
    <rPh sb="9" eb="10">
      <t>オオム</t>
    </rPh>
    <rPh sb="19" eb="21">
      <t>ハンイ</t>
    </rPh>
    <rPh sb="21" eb="22">
      <t>ナイ</t>
    </rPh>
    <phoneticPr fontId="1"/>
  </si>
  <si>
    <t>特記事項</t>
    <rPh sb="0" eb="2">
      <t>トッキ</t>
    </rPh>
    <rPh sb="2" eb="4">
      <t>ジコウ</t>
    </rPh>
    <phoneticPr fontId="1"/>
  </si>
  <si>
    <t>施肥量
kg/10a</t>
    <rPh sb="0" eb="3">
      <t>セヒリョウ</t>
    </rPh>
    <phoneticPr fontId="1"/>
  </si>
  <si>
    <t>うち化学
肥料由来</t>
    <rPh sb="2" eb="4">
      <t>カガク</t>
    </rPh>
    <rPh sb="5" eb="7">
      <t>ヒリョウ</t>
    </rPh>
    <rPh sb="7" eb="9">
      <t>ユライ</t>
    </rPh>
    <phoneticPr fontId="1"/>
  </si>
  <si>
    <t>合　　計　</t>
    <rPh sb="0" eb="1">
      <t>ア</t>
    </rPh>
    <rPh sb="3" eb="4">
      <t>ケイ</t>
    </rPh>
    <phoneticPr fontId="1"/>
  </si>
  <si>
    <t>参　考</t>
    <rPh sb="0" eb="1">
      <t>サン</t>
    </rPh>
    <rPh sb="2" eb="3">
      <t>コウ</t>
    </rPh>
    <phoneticPr fontId="1"/>
  </si>
  <si>
    <t>項　目</t>
    <rPh sb="0" eb="1">
      <t>コウ</t>
    </rPh>
    <rPh sb="2" eb="3">
      <t>メ</t>
    </rPh>
    <phoneticPr fontId="1"/>
  </si>
  <si>
    <t>化学農薬低減技術（目標防除体系）</t>
    <rPh sb="0" eb="2">
      <t>カガク</t>
    </rPh>
    <rPh sb="2" eb="4">
      <t>ノウヤク</t>
    </rPh>
    <rPh sb="4" eb="6">
      <t>テイゲン</t>
    </rPh>
    <rPh sb="6" eb="8">
      <t>ギジュツ</t>
    </rPh>
    <rPh sb="9" eb="11">
      <t>モクヒョウ</t>
    </rPh>
    <rPh sb="11" eb="13">
      <t>ボウジョ</t>
    </rPh>
    <rPh sb="13" eb="15">
      <t>タイケイ</t>
    </rPh>
    <phoneticPr fontId="1"/>
  </si>
  <si>
    <t>その他</t>
    <rPh sb="2" eb="3">
      <t>タ</t>
    </rPh>
    <phoneticPr fontId="1"/>
  </si>
  <si>
    <t>化学肥料由来窒素成分量上限　</t>
    <rPh sb="0" eb="6">
      <t>カガクヒリョウユライ</t>
    </rPh>
    <rPh sb="6" eb="8">
      <t>チッソ</t>
    </rPh>
    <rPh sb="8" eb="10">
      <t>セイブン</t>
    </rPh>
    <rPh sb="10" eb="11">
      <t>リョウ</t>
    </rPh>
    <rPh sb="11" eb="13">
      <t>ジョウゲン</t>
    </rPh>
    <phoneticPr fontId="1"/>
  </si>
  <si>
    <t>合　計　</t>
    <rPh sb="0" eb="1">
      <t>ア</t>
    </rPh>
    <rPh sb="2" eb="3">
      <t>ケイ</t>
    </rPh>
    <phoneticPr fontId="1"/>
  </si>
  <si>
    <t>成分回数上限　</t>
    <rPh sb="0" eb="2">
      <t>セイブン</t>
    </rPh>
    <rPh sb="2" eb="4">
      <t>カイスウ</t>
    </rPh>
    <rPh sb="4" eb="6">
      <t>ジョウゲン</t>
    </rPh>
    <phoneticPr fontId="1"/>
  </si>
  <si>
    <t>ｔ</t>
    <phoneticPr fontId="2"/>
  </si>
  <si>
    <t>合　計</t>
    <rPh sb="0" eb="1">
      <t>ア</t>
    </rPh>
    <rPh sb="2" eb="3">
      <t>ケイ</t>
    </rPh>
    <phoneticPr fontId="2"/>
  </si>
  <si>
    <t>生産方式導入作物名
（作型）</t>
    <rPh sb="0" eb="2">
      <t>セイサン</t>
    </rPh>
    <rPh sb="2" eb="4">
      <t>ホウシキ</t>
    </rPh>
    <rPh sb="4" eb="6">
      <t>ドウニュウ</t>
    </rPh>
    <rPh sb="6" eb="8">
      <t>サクモツ</t>
    </rPh>
    <rPh sb="8" eb="9">
      <t>メイ</t>
    </rPh>
    <rPh sb="11" eb="13">
      <t>サクガタ</t>
    </rPh>
    <phoneticPr fontId="2"/>
  </si>
  <si>
    <t>　</t>
    <phoneticPr fontId="1"/>
  </si>
  <si>
    <t>成分回数</t>
    <rPh sb="0" eb="2">
      <t>セイブン</t>
    </rPh>
    <rPh sb="2" eb="4">
      <t>カイスウ</t>
    </rPh>
    <phoneticPr fontId="1"/>
  </si>
  <si>
    <t>小　計</t>
    <rPh sb="0" eb="1">
      <t>ショウ</t>
    </rPh>
    <rPh sb="2" eb="3">
      <t>ケイ</t>
    </rPh>
    <phoneticPr fontId="2"/>
  </si>
  <si>
    <t>農業従事者：男</t>
    <rPh sb="0" eb="2">
      <t>ノウギョウ</t>
    </rPh>
    <rPh sb="2" eb="5">
      <t>ジュウジシャ</t>
    </rPh>
    <phoneticPr fontId="2"/>
  </si>
  <si>
    <t>、女　　</t>
    <phoneticPr fontId="1"/>
  </si>
  <si>
    <t>２　１の目標を達成するために必要な施設の設置、機械の購入その他の措置に関する事項</t>
    <phoneticPr fontId="2"/>
  </si>
  <si>
    <t>　※有機質資材の一般的な名称を記入（例：牛ふんおがくずたい肥）</t>
    <phoneticPr fontId="1"/>
  </si>
  <si>
    <t>□</t>
  </si>
  <si>
    <t>品目</t>
    <rPh sb="0" eb="1">
      <t>シナ</t>
    </rPh>
    <rPh sb="1" eb="2">
      <t>メ</t>
    </rPh>
    <phoneticPr fontId="19"/>
  </si>
  <si>
    <t>南津海</t>
    <rPh sb="0" eb="1">
      <t>ミナミ</t>
    </rPh>
    <rPh sb="1" eb="2">
      <t>ツ</t>
    </rPh>
    <rPh sb="2" eb="3">
      <t>ウミ</t>
    </rPh>
    <phoneticPr fontId="19"/>
  </si>
  <si>
    <t>かんきつ類</t>
    <rPh sb="4" eb="5">
      <t>ルイ</t>
    </rPh>
    <phoneticPr fontId="19"/>
  </si>
  <si>
    <t>わさび</t>
    <phoneticPr fontId="2"/>
  </si>
  <si>
    <t>作物名</t>
    <rPh sb="0" eb="2">
      <t>サクモツ</t>
    </rPh>
    <rPh sb="2" eb="3">
      <t>メイ</t>
    </rPh>
    <phoneticPr fontId="1"/>
  </si>
  <si>
    <t>エコファーマー</t>
    <phoneticPr fontId="19"/>
  </si>
  <si>
    <t>N成分量㎏/10a</t>
    <rPh sb="1" eb="3">
      <t>セイブン</t>
    </rPh>
    <rPh sb="3" eb="4">
      <t>リョウ</t>
    </rPh>
    <phoneticPr fontId="19"/>
  </si>
  <si>
    <t>麦</t>
    <rPh sb="0" eb="1">
      <t>ムギ</t>
    </rPh>
    <phoneticPr fontId="19"/>
  </si>
  <si>
    <t>そば</t>
    <phoneticPr fontId="2"/>
  </si>
  <si>
    <t>キャベツ</t>
    <phoneticPr fontId="2"/>
  </si>
  <si>
    <t>レタス</t>
    <phoneticPr fontId="2"/>
  </si>
  <si>
    <t>かぶ</t>
    <phoneticPr fontId="2"/>
  </si>
  <si>
    <t>ブロッコリー</t>
    <phoneticPr fontId="2"/>
  </si>
  <si>
    <t>たまねぎ</t>
    <phoneticPr fontId="2"/>
  </si>
  <si>
    <t>かぼちゃ</t>
    <phoneticPr fontId="2"/>
  </si>
  <si>
    <t>スイートコーン</t>
    <phoneticPr fontId="2"/>
  </si>
  <si>
    <t>グリーンピース</t>
    <phoneticPr fontId="2"/>
  </si>
  <si>
    <t>ごぼう</t>
    <phoneticPr fontId="2"/>
  </si>
  <si>
    <t>やまのいも</t>
    <phoneticPr fontId="2"/>
  </si>
  <si>
    <t>こまつな</t>
    <phoneticPr fontId="2"/>
  </si>
  <si>
    <t>にんじん</t>
    <phoneticPr fontId="2"/>
  </si>
  <si>
    <t>さといも</t>
    <phoneticPr fontId="2"/>
  </si>
  <si>
    <t>モロヘイヤ</t>
    <phoneticPr fontId="2"/>
  </si>
  <si>
    <t>おくら</t>
    <phoneticPr fontId="2"/>
  </si>
  <si>
    <t>さつまいも</t>
    <phoneticPr fontId="2"/>
  </si>
  <si>
    <t>にんにく</t>
    <phoneticPr fontId="19"/>
  </si>
  <si>
    <t>たかな</t>
    <phoneticPr fontId="2"/>
  </si>
  <si>
    <t>ちんげんさい</t>
    <phoneticPr fontId="2"/>
  </si>
  <si>
    <t>せとみ</t>
    <phoneticPr fontId="19"/>
  </si>
  <si>
    <t>りんご</t>
    <phoneticPr fontId="2"/>
  </si>
  <si>
    <t>ぶどう</t>
    <phoneticPr fontId="2"/>
  </si>
  <si>
    <t>もも</t>
    <phoneticPr fontId="19"/>
  </si>
  <si>
    <t>かき</t>
    <phoneticPr fontId="2"/>
  </si>
  <si>
    <t>くり</t>
    <phoneticPr fontId="2"/>
  </si>
  <si>
    <t>びわ</t>
    <phoneticPr fontId="2"/>
  </si>
  <si>
    <t>うめ</t>
    <phoneticPr fontId="2"/>
  </si>
  <si>
    <t>キウイフルーツ</t>
    <phoneticPr fontId="2"/>
  </si>
  <si>
    <t>いちじく</t>
    <phoneticPr fontId="2"/>
  </si>
  <si>
    <t>ブルーベリー</t>
    <phoneticPr fontId="2"/>
  </si>
  <si>
    <t>ばら</t>
    <phoneticPr fontId="2"/>
  </si>
  <si>
    <t>カーネーション</t>
    <phoneticPr fontId="2"/>
  </si>
  <si>
    <t>ストック</t>
    <phoneticPr fontId="2"/>
  </si>
  <si>
    <t>トルコギキョウ</t>
    <phoneticPr fontId="2"/>
  </si>
  <si>
    <t>りんどう</t>
    <phoneticPr fontId="2"/>
  </si>
  <si>
    <t>ソリダゴ</t>
    <phoneticPr fontId="19"/>
  </si>
  <si>
    <t>デルフィニウム</t>
    <phoneticPr fontId="2"/>
  </si>
  <si>
    <t>無施用</t>
    <rPh sb="0" eb="1">
      <t>ム</t>
    </rPh>
    <rPh sb="1" eb="2">
      <t>セ</t>
    </rPh>
    <rPh sb="2" eb="3">
      <t>ヨウ</t>
    </rPh>
    <phoneticPr fontId="19"/>
  </si>
  <si>
    <t>れんこん
（早生種）</t>
    <rPh sb="6" eb="8">
      <t>ワセ</t>
    </rPh>
    <rPh sb="8" eb="9">
      <t>シュ</t>
    </rPh>
    <phoneticPr fontId="2"/>
  </si>
  <si>
    <t>れんこん
（早生種・長期どり）</t>
    <rPh sb="6" eb="8">
      <t>ワセ</t>
    </rPh>
    <rPh sb="10" eb="12">
      <t>チョウキ</t>
    </rPh>
    <phoneticPr fontId="2"/>
  </si>
  <si>
    <t>れんこん
（晩生種）</t>
    <rPh sb="6" eb="8">
      <t>バンセイ</t>
    </rPh>
    <phoneticPr fontId="2"/>
  </si>
  <si>
    <t>なす
（施設）</t>
    <rPh sb="4" eb="6">
      <t>シセツ</t>
    </rPh>
    <phoneticPr fontId="19"/>
  </si>
  <si>
    <t>なす
（露地）</t>
    <rPh sb="4" eb="6">
      <t>ロジ</t>
    </rPh>
    <phoneticPr fontId="19"/>
  </si>
  <si>
    <t>すいか
（露地）</t>
    <rPh sb="5" eb="7">
      <t>ロジ</t>
    </rPh>
    <phoneticPr fontId="19"/>
  </si>
  <si>
    <t>すいか
（施設）</t>
    <rPh sb="5" eb="7">
      <t>シセツ</t>
    </rPh>
    <phoneticPr fontId="19"/>
  </si>
  <si>
    <t>はくさい
（12～３月収穫）</t>
    <rPh sb="10" eb="11">
      <t>ガツ</t>
    </rPh>
    <rPh sb="11" eb="13">
      <t>シュウカク</t>
    </rPh>
    <phoneticPr fontId="2"/>
  </si>
  <si>
    <t>はくさい
（12～３月収穫　以外）</t>
    <rPh sb="10" eb="11">
      <t>ガツ</t>
    </rPh>
    <rPh sb="11" eb="13">
      <t>シュウカク</t>
    </rPh>
    <rPh sb="14" eb="16">
      <t>イガイ</t>
    </rPh>
    <phoneticPr fontId="2"/>
  </si>
  <si>
    <t>だいこん
（夏だいこん　以外）</t>
    <rPh sb="6" eb="7">
      <t>ナツ</t>
    </rPh>
    <rPh sb="12" eb="14">
      <t>イガイ</t>
    </rPh>
    <phoneticPr fontId="2"/>
  </si>
  <si>
    <t>だいこん
（夏だいこん）</t>
    <rPh sb="6" eb="7">
      <t>ナツ</t>
    </rPh>
    <phoneticPr fontId="2"/>
  </si>
  <si>
    <t>はなっこりー
（年内どり）</t>
    <rPh sb="8" eb="10">
      <t>ネンナイ</t>
    </rPh>
    <phoneticPr fontId="2"/>
  </si>
  <si>
    <t>はなっこりー
（長期どり）</t>
    <rPh sb="8" eb="10">
      <t>チョウキ</t>
    </rPh>
    <phoneticPr fontId="2"/>
  </si>
  <si>
    <t>ほうれんそう
（露地）</t>
    <rPh sb="8" eb="10">
      <t>ロジ</t>
    </rPh>
    <phoneticPr fontId="2"/>
  </si>
  <si>
    <t>ほうれんそう
（施設）</t>
    <rPh sb="8" eb="10">
      <t>シセツ</t>
    </rPh>
    <phoneticPr fontId="2"/>
  </si>
  <si>
    <t>パセリ
（露地）</t>
    <rPh sb="5" eb="7">
      <t>ロジ</t>
    </rPh>
    <phoneticPr fontId="2"/>
  </si>
  <si>
    <t>パセリ
（施設）</t>
    <rPh sb="5" eb="7">
      <t>シセツ</t>
    </rPh>
    <phoneticPr fontId="2"/>
  </si>
  <si>
    <t>パセリ
（施設・栽培期間１年以上）</t>
    <rPh sb="5" eb="7">
      <t>シセツ</t>
    </rPh>
    <rPh sb="8" eb="10">
      <t>サイバイ</t>
    </rPh>
    <rPh sb="10" eb="12">
      <t>キカン</t>
    </rPh>
    <rPh sb="13" eb="14">
      <t>ネン</t>
    </rPh>
    <rPh sb="14" eb="16">
      <t>イジョウ</t>
    </rPh>
    <phoneticPr fontId="2"/>
  </si>
  <si>
    <t>ねぎ
（施設）</t>
    <rPh sb="4" eb="6">
      <t>シセツ</t>
    </rPh>
    <phoneticPr fontId="2"/>
  </si>
  <si>
    <t>ねぎ
（露地）</t>
    <rPh sb="4" eb="6">
      <t>ロジ</t>
    </rPh>
    <phoneticPr fontId="2"/>
  </si>
  <si>
    <t>きゅうり
（施設・夏秋）</t>
    <rPh sb="6" eb="8">
      <t>シセツ</t>
    </rPh>
    <rPh sb="9" eb="11">
      <t>カシュウ</t>
    </rPh>
    <phoneticPr fontId="2"/>
  </si>
  <si>
    <t>きゅうり
（施設・冬春）</t>
    <rPh sb="6" eb="8">
      <t>シセツ</t>
    </rPh>
    <rPh sb="9" eb="10">
      <t>フユ</t>
    </rPh>
    <rPh sb="10" eb="11">
      <t>ハル</t>
    </rPh>
    <phoneticPr fontId="2"/>
  </si>
  <si>
    <t>きゅうり
（露地）</t>
    <rPh sb="6" eb="8">
      <t>ロジ</t>
    </rPh>
    <phoneticPr fontId="2"/>
  </si>
  <si>
    <t>トマト
（施設・夏秋）</t>
    <rPh sb="5" eb="7">
      <t>シセツ</t>
    </rPh>
    <rPh sb="8" eb="10">
      <t>カシュウ</t>
    </rPh>
    <phoneticPr fontId="2"/>
  </si>
  <si>
    <t>トマト
（施設・冬春）</t>
    <rPh sb="5" eb="7">
      <t>シセツ</t>
    </rPh>
    <rPh sb="8" eb="9">
      <t>フユ</t>
    </rPh>
    <rPh sb="9" eb="10">
      <t>ハル</t>
    </rPh>
    <phoneticPr fontId="2"/>
  </si>
  <si>
    <t>ピーマン
（露地）</t>
    <rPh sb="6" eb="8">
      <t>ロジ</t>
    </rPh>
    <phoneticPr fontId="2"/>
  </si>
  <si>
    <t>ピーマン
（施設）</t>
    <rPh sb="6" eb="8">
      <t>シセツ</t>
    </rPh>
    <phoneticPr fontId="19"/>
  </si>
  <si>
    <t>いちご
（施設）</t>
    <rPh sb="5" eb="7">
      <t>シセツ</t>
    </rPh>
    <phoneticPr fontId="2"/>
  </si>
  <si>
    <t>メロン
（施設）</t>
    <phoneticPr fontId="2"/>
  </si>
  <si>
    <t>アスパラガス
（施設）</t>
    <phoneticPr fontId="2"/>
  </si>
  <si>
    <t>こまつな
（施設）</t>
    <phoneticPr fontId="2"/>
  </si>
  <si>
    <t>しゅんぎく
（施設）</t>
    <phoneticPr fontId="19"/>
  </si>
  <si>
    <t>ミニトマト
（施設）</t>
    <phoneticPr fontId="2"/>
  </si>
  <si>
    <t>なし
（二十世紀系統　以外）</t>
    <rPh sb="4" eb="8">
      <t>２０セイキ</t>
    </rPh>
    <rPh sb="8" eb="10">
      <t>ケイトウ</t>
    </rPh>
    <rPh sb="11" eb="13">
      <t>イガイ</t>
    </rPh>
    <phoneticPr fontId="2"/>
  </si>
  <si>
    <t>なし
（二十世紀系統）</t>
    <rPh sb="4" eb="8">
      <t>２０セイキ</t>
    </rPh>
    <rPh sb="8" eb="10">
      <t>ケイトウ</t>
    </rPh>
    <phoneticPr fontId="2"/>
  </si>
  <si>
    <t>きく
（露地）</t>
    <rPh sb="4" eb="6">
      <t>ロジ</t>
    </rPh>
    <phoneticPr fontId="2"/>
  </si>
  <si>
    <t>きく
（施設）</t>
    <rPh sb="4" eb="6">
      <t>シセツ</t>
    </rPh>
    <phoneticPr fontId="19"/>
  </si>
  <si>
    <t>ゆり
（露地）</t>
    <rPh sb="4" eb="6">
      <t>ロジ</t>
    </rPh>
    <phoneticPr fontId="2"/>
  </si>
  <si>
    <t>ゆり
（施設）</t>
    <rPh sb="4" eb="6">
      <t>シセツ</t>
    </rPh>
    <phoneticPr fontId="2"/>
  </si>
  <si>
    <t>イネ科牧草類
（イタリアンライグラス）</t>
    <rPh sb="2" eb="3">
      <t>カ</t>
    </rPh>
    <rPh sb="3" eb="5">
      <t>ボクソウ</t>
    </rPh>
    <rPh sb="5" eb="6">
      <t>ルイ</t>
    </rPh>
    <phoneticPr fontId="19"/>
  </si>
  <si>
    <t>イネ科牧草類
（リードカナリーグラス）</t>
    <rPh sb="2" eb="3">
      <t>カ</t>
    </rPh>
    <rPh sb="3" eb="5">
      <t>ボクソウ</t>
    </rPh>
    <rPh sb="5" eb="6">
      <t>ルイ</t>
    </rPh>
    <phoneticPr fontId="19"/>
  </si>
  <si>
    <t>イネ科牧草類
（ギニアグラス）</t>
    <rPh sb="2" eb="3">
      <t>カ</t>
    </rPh>
    <rPh sb="3" eb="5">
      <t>ボクソウ</t>
    </rPh>
    <rPh sb="5" eb="6">
      <t>ルイ</t>
    </rPh>
    <phoneticPr fontId="19"/>
  </si>
  <si>
    <t>イネ科作物類
（とうもろこし）</t>
    <rPh sb="2" eb="3">
      <t>カ</t>
    </rPh>
    <rPh sb="3" eb="5">
      <t>サクモツ</t>
    </rPh>
    <rPh sb="5" eb="6">
      <t>ルイ</t>
    </rPh>
    <phoneticPr fontId="19"/>
  </si>
  <si>
    <t>イネ科作物類
（えん麦、らい麦、大麦）</t>
    <rPh sb="2" eb="3">
      <t>カ</t>
    </rPh>
    <rPh sb="3" eb="5">
      <t>サクモツ</t>
    </rPh>
    <rPh sb="5" eb="6">
      <t>ルイ</t>
    </rPh>
    <phoneticPr fontId="19"/>
  </si>
  <si>
    <t>イネ科作物類
（栽培ヒエ）</t>
    <rPh sb="2" eb="3">
      <t>カ</t>
    </rPh>
    <rPh sb="3" eb="5">
      <t>サクモツ</t>
    </rPh>
    <rPh sb="5" eb="6">
      <t>ルイ</t>
    </rPh>
    <rPh sb="8" eb="10">
      <t>サイバイ</t>
    </rPh>
    <phoneticPr fontId="19"/>
  </si>
  <si>
    <t>イネ科牧草類
（ｵｰﾁｬｰﾄﾞｸﾞﾗｽ､ﾄｰﾙﾌｪｽｸ）</t>
    <rPh sb="2" eb="3">
      <t>カ</t>
    </rPh>
    <rPh sb="3" eb="5">
      <t>ボクソウ</t>
    </rPh>
    <rPh sb="5" eb="6">
      <t>ルイ</t>
    </rPh>
    <phoneticPr fontId="19"/>
  </si>
  <si>
    <t>化学肥料由来窒素量（上限値</t>
    <phoneticPr fontId="1"/>
  </si>
  <si>
    <t>　化学農薬の使用成分回数（上限値</t>
    <phoneticPr fontId="1"/>
  </si>
  <si>
    <t>イネ科牧草類
(ﾛｰｽﾞｸﾞﾗｽ､ｶﾗｰﾄﾞｷﾞﾆｱｸﾞﾗｽ)</t>
    <rPh sb="2" eb="3">
      <t>カ</t>
    </rPh>
    <rPh sb="3" eb="5">
      <t>ボクソウ</t>
    </rPh>
    <rPh sb="5" eb="6">
      <t>ルイ</t>
    </rPh>
    <phoneticPr fontId="19"/>
  </si>
  <si>
    <t>　※　「種類・能力」には，機械・施設の一般的な名称（例：トラクター）及びその能力の程度（馬力，植付け条数等）を記入すること。</t>
    <phoneticPr fontId="1"/>
  </si>
  <si>
    <t>　※　上段：生産方式導入面積、下段：当該作物作付全体面積　を記入する。</t>
    <rPh sb="3" eb="5">
      <t>ジョウダン</t>
    </rPh>
    <rPh sb="6" eb="8">
      <t>セイサン</t>
    </rPh>
    <rPh sb="8" eb="10">
      <t>ホウシキ</t>
    </rPh>
    <rPh sb="10" eb="12">
      <t>ドウニュウ</t>
    </rPh>
    <rPh sb="12" eb="14">
      <t>メンセキ</t>
    </rPh>
    <rPh sb="15" eb="17">
      <t>カダン</t>
    </rPh>
    <rPh sb="18" eb="20">
      <t>トウガイ</t>
    </rPh>
    <rPh sb="20" eb="22">
      <t>サクモツ</t>
    </rPh>
    <rPh sb="22" eb="24">
      <t>サクツケ</t>
    </rPh>
    <rPh sb="24" eb="26">
      <t>ゼンタイ</t>
    </rPh>
    <rPh sb="26" eb="28">
      <t>メンセキ</t>
    </rPh>
    <rPh sb="30" eb="32">
      <t>キニュウ</t>
    </rPh>
    <phoneticPr fontId="1"/>
  </si>
  <si>
    <t>○</t>
  </si>
  <si>
    <t>○</t>
    <phoneticPr fontId="1"/>
  </si>
  <si>
    <t>たい肥</t>
    <rPh sb="2" eb="3">
      <t>ヒ</t>
    </rPh>
    <phoneticPr fontId="1"/>
  </si>
  <si>
    <t>緑肥</t>
    <rPh sb="0" eb="2">
      <t>リョクヒ</t>
    </rPh>
    <phoneticPr fontId="1"/>
  </si>
  <si>
    <t>局所</t>
    <rPh sb="0" eb="2">
      <t>キョクショ</t>
    </rPh>
    <phoneticPr fontId="1"/>
  </si>
  <si>
    <t>肥効調節</t>
    <rPh sb="0" eb="2">
      <t>ヒコウ</t>
    </rPh>
    <rPh sb="2" eb="4">
      <t>チョウセツ</t>
    </rPh>
    <phoneticPr fontId="1"/>
  </si>
  <si>
    <t>有機質</t>
    <rPh sb="0" eb="2">
      <t>ユウキ</t>
    </rPh>
    <rPh sb="2" eb="3">
      <t>シツ</t>
    </rPh>
    <phoneticPr fontId="1"/>
  </si>
  <si>
    <t>温湯消毒</t>
    <rPh sb="0" eb="1">
      <t>オン</t>
    </rPh>
    <rPh sb="1" eb="2">
      <t>トウ</t>
    </rPh>
    <rPh sb="2" eb="4">
      <t>ショウドク</t>
    </rPh>
    <phoneticPr fontId="1"/>
  </si>
  <si>
    <t>機械除草</t>
    <rPh sb="0" eb="2">
      <t>キカイ</t>
    </rPh>
    <rPh sb="2" eb="4">
      <t>ジョソウ</t>
    </rPh>
    <phoneticPr fontId="1"/>
  </si>
  <si>
    <t>除草用動物</t>
    <rPh sb="0" eb="3">
      <t>ジョソウヨウ</t>
    </rPh>
    <rPh sb="3" eb="5">
      <t>ドウブツ</t>
    </rPh>
    <phoneticPr fontId="1"/>
  </si>
  <si>
    <t>生物農薬</t>
    <rPh sb="0" eb="2">
      <t>セイブツ</t>
    </rPh>
    <rPh sb="2" eb="4">
      <t>ノウヤク</t>
    </rPh>
    <phoneticPr fontId="1"/>
  </si>
  <si>
    <t>対抗植物</t>
    <rPh sb="0" eb="2">
      <t>タイコウ</t>
    </rPh>
    <rPh sb="2" eb="4">
      <t>ショクブツ</t>
    </rPh>
    <phoneticPr fontId="1"/>
  </si>
  <si>
    <t>抵抗性品種</t>
    <rPh sb="0" eb="3">
      <t>テイコウセイ</t>
    </rPh>
    <rPh sb="3" eb="5">
      <t>ヒンシュ</t>
    </rPh>
    <phoneticPr fontId="1"/>
  </si>
  <si>
    <t>土壌還元</t>
    <rPh sb="0" eb="2">
      <t>ドジョウ</t>
    </rPh>
    <rPh sb="2" eb="4">
      <t>カンゲン</t>
    </rPh>
    <phoneticPr fontId="1"/>
  </si>
  <si>
    <t>熱利用</t>
    <rPh sb="0" eb="1">
      <t>ネツ</t>
    </rPh>
    <rPh sb="1" eb="3">
      <t>リヨウ</t>
    </rPh>
    <phoneticPr fontId="1"/>
  </si>
  <si>
    <t>光利用</t>
    <rPh sb="0" eb="1">
      <t>ヒカリ</t>
    </rPh>
    <rPh sb="1" eb="3">
      <t>リヨウ</t>
    </rPh>
    <phoneticPr fontId="1"/>
  </si>
  <si>
    <t>被覆栽培</t>
    <rPh sb="0" eb="2">
      <t>ヒフク</t>
    </rPh>
    <rPh sb="2" eb="4">
      <t>サイバイ</t>
    </rPh>
    <phoneticPr fontId="1"/>
  </si>
  <si>
    <t>マルチ</t>
    <phoneticPr fontId="1"/>
  </si>
  <si>
    <t>ﾌｪﾛﾓﾝ</t>
    <phoneticPr fontId="1"/>
  </si>
  <si>
    <t>○</t>
    <phoneticPr fontId="1"/>
  </si>
  <si>
    <t>新規</t>
    <rPh sb="0" eb="2">
      <t>シンキ</t>
    </rPh>
    <phoneticPr fontId="1"/>
  </si>
  <si>
    <t>変更</t>
    <rPh sb="0" eb="2">
      <t>ヘンコウ</t>
    </rPh>
    <phoneticPr fontId="1"/>
  </si>
  <si>
    <t>再認定</t>
    <rPh sb="0" eb="3">
      <t>サイニンテイ</t>
    </rPh>
    <phoneticPr fontId="1"/>
  </si>
  <si>
    <t>申請区分</t>
    <rPh sb="0" eb="2">
      <t>シンセイ</t>
    </rPh>
    <rPh sb="2" eb="4">
      <t>クブン</t>
    </rPh>
    <phoneticPr fontId="1"/>
  </si>
  <si>
    <t>現　状</t>
    <rPh sb="0" eb="1">
      <t>ゲン</t>
    </rPh>
    <rPh sb="2" eb="3">
      <t>ジョウ</t>
    </rPh>
    <phoneticPr fontId="1"/>
  </si>
  <si>
    <t>（実　績）</t>
    <phoneticPr fontId="1"/>
  </si>
  <si>
    <t>前回の目標</t>
    <rPh sb="0" eb="2">
      <t>ゼンカイ</t>
    </rPh>
    <rPh sb="3" eb="5">
      <t>モクヒョウ</t>
    </rPh>
    <phoneticPr fontId="1"/>
  </si>
  <si>
    <t>(再認定時のみ記入)</t>
    <phoneticPr fontId="1"/>
  </si>
  <si>
    <t>　※１
　※２
　※３</t>
    <phoneticPr fontId="1"/>
  </si>
  <si>
    <t>２　持続性の高い農業生産方式を導入する作物を栽培するほ場の土壌診断結果
　　　</t>
    <rPh sb="2" eb="5">
      <t>ジゾクセイ</t>
    </rPh>
    <rPh sb="6" eb="7">
      <t>タカ</t>
    </rPh>
    <rPh sb="8" eb="10">
      <t>ノウギョウ</t>
    </rPh>
    <rPh sb="10" eb="12">
      <t>セイサン</t>
    </rPh>
    <rPh sb="12" eb="14">
      <t>ホウシキ</t>
    </rPh>
    <rPh sb="15" eb="17">
      <t>ドウニュウ</t>
    </rPh>
    <rPh sb="19" eb="21">
      <t>サクモツ</t>
    </rPh>
    <rPh sb="22" eb="24">
      <t>サイバイ</t>
    </rPh>
    <rPh sb="27" eb="28">
      <t>ジョウ</t>
    </rPh>
    <rPh sb="29" eb="31">
      <t>ドジョウ</t>
    </rPh>
    <rPh sb="31" eb="33">
      <t>シンダン</t>
    </rPh>
    <rPh sb="33" eb="35">
      <t>ケッカ</t>
    </rPh>
    <phoneticPr fontId="2"/>
  </si>
  <si>
    <t>現状で５０万円以上である</t>
    <rPh sb="0" eb="2">
      <t>ゲンジョウ</t>
    </rPh>
    <rPh sb="5" eb="7">
      <t>マンエン</t>
    </rPh>
    <rPh sb="7" eb="9">
      <t>イジョウ</t>
    </rPh>
    <phoneticPr fontId="1"/>
  </si>
  <si>
    <t>人(うち専従者</t>
    <phoneticPr fontId="1"/>
  </si>
  <si>
    <t>　※３　変更及び再認定の場合は現認定番号を記載する</t>
    <rPh sb="4" eb="6">
      <t>ヘンコウ</t>
    </rPh>
    <rPh sb="6" eb="7">
      <t>オヨ</t>
    </rPh>
    <rPh sb="8" eb="11">
      <t>サイニンテイ</t>
    </rPh>
    <rPh sb="12" eb="14">
      <t>バアイ</t>
    </rPh>
    <rPh sb="15" eb="16">
      <t>ゲン</t>
    </rPh>
    <rPh sb="16" eb="18">
      <t>ニンテイ</t>
    </rPh>
    <rPh sb="18" eb="20">
      <t>バンゴウ</t>
    </rPh>
    <rPh sb="21" eb="23">
      <t>キサイ</t>
    </rPh>
    <phoneticPr fontId="1"/>
  </si>
  <si>
    <r>
      <t>人）</t>
    </r>
    <r>
      <rPr>
        <sz val="11"/>
        <rFont val="ＭＳ ゴシック"/>
        <family val="3"/>
        <charset val="128"/>
      </rPr>
      <t/>
    </r>
    <phoneticPr fontId="1"/>
  </si>
  <si>
    <t>※１　必要に応じて作成し、1(3)生産方式の内容の裏面に印刷する。部会等で既存の施肥及び防除体系がある場合、これらを添付する。</t>
    <rPh sb="3" eb="5">
      <t>ヒツヨウ</t>
    </rPh>
    <rPh sb="6" eb="7">
      <t>オウ</t>
    </rPh>
    <rPh sb="9" eb="11">
      <t>サクセイ</t>
    </rPh>
    <rPh sb="17" eb="19">
      <t>セイサン</t>
    </rPh>
    <rPh sb="19" eb="21">
      <t>ホウシキ</t>
    </rPh>
    <rPh sb="22" eb="24">
      <t>ナイヨウ</t>
    </rPh>
    <rPh sb="25" eb="27">
      <t>ウラメン</t>
    </rPh>
    <rPh sb="28" eb="30">
      <t>インサツ</t>
    </rPh>
    <rPh sb="33" eb="35">
      <t>ブカイ</t>
    </rPh>
    <rPh sb="35" eb="36">
      <t>トウ</t>
    </rPh>
    <rPh sb="37" eb="39">
      <t>キゾン</t>
    </rPh>
    <rPh sb="40" eb="42">
      <t>セヒ</t>
    </rPh>
    <rPh sb="42" eb="43">
      <t>オヨ</t>
    </rPh>
    <rPh sb="44" eb="46">
      <t>ボウジョ</t>
    </rPh>
    <rPh sb="46" eb="48">
      <t>タイケイ</t>
    </rPh>
    <rPh sb="51" eb="53">
      <t>バアイ</t>
    </rPh>
    <rPh sb="58" eb="60">
      <t>テンプ</t>
    </rPh>
    <phoneticPr fontId="1"/>
  </si>
  <si>
    <r>
      <t xml:space="preserve">農産物販売金額
</t>
    </r>
    <r>
      <rPr>
        <sz val="9.5"/>
        <rFont val="ＭＳ ゴシック"/>
        <family val="3"/>
        <charset val="128"/>
      </rPr>
      <t>※経営面積が30a未満の場合</t>
    </r>
    <rPh sb="0" eb="3">
      <t>ノウサンブツ</t>
    </rPh>
    <rPh sb="3" eb="5">
      <t>ハンバイ</t>
    </rPh>
    <rPh sb="5" eb="7">
      <t>キンガク</t>
    </rPh>
    <phoneticPr fontId="1"/>
  </si>
  <si>
    <t>※２　施肥体系は、窒素成分の総量及びその内化学肥料に由来する窒素量を記載する。</t>
    <rPh sb="3" eb="5">
      <t>セヒ</t>
    </rPh>
    <rPh sb="5" eb="7">
      <t>タイケイ</t>
    </rPh>
    <rPh sb="9" eb="11">
      <t>チッソ</t>
    </rPh>
    <rPh sb="11" eb="13">
      <t>セイブン</t>
    </rPh>
    <rPh sb="14" eb="15">
      <t>ソウ</t>
    </rPh>
    <rPh sb="15" eb="16">
      <t>リョウ</t>
    </rPh>
    <rPh sb="16" eb="17">
      <t>オヨ</t>
    </rPh>
    <rPh sb="20" eb="21">
      <t>ウチ</t>
    </rPh>
    <rPh sb="21" eb="23">
      <t>カガク</t>
    </rPh>
    <rPh sb="23" eb="25">
      <t>ヒリョウ</t>
    </rPh>
    <rPh sb="26" eb="28">
      <t>ユライ</t>
    </rPh>
    <rPh sb="30" eb="32">
      <t>チッソ</t>
    </rPh>
    <rPh sb="32" eb="33">
      <t>リョウ</t>
    </rPh>
    <rPh sb="34" eb="36">
      <t>キサイ</t>
    </rPh>
    <phoneticPr fontId="2"/>
  </si>
  <si>
    <t>　導入指針に土壌の性質を改善するために実施することが必要な措置に関する事項が定められている場合は、当該措置の具体的内容、実施方法等を記入すること。
　現状において、経営耕地面積が30a以上、農産物販売金額が50万円以上のどちらにも該当しない場合、目標年度においていずれかに該当するための根拠を記入すること。
　共同申請する場合、家族経営協定の締結年月日を記載すること。</t>
    <phoneticPr fontId="1"/>
  </si>
  <si>
    <t>この色のセルは文字を入力してください</t>
    <rPh sb="2" eb="3">
      <t>イロ</t>
    </rPh>
    <rPh sb="7" eb="9">
      <t>モジ</t>
    </rPh>
    <rPh sb="10" eb="12">
      <t>ニュウリョク</t>
    </rPh>
    <phoneticPr fontId="1"/>
  </si>
  <si>
    <t>この色のセルは数値を入力してください</t>
    <rPh sb="2" eb="3">
      <t>イロ</t>
    </rPh>
    <rPh sb="7" eb="9">
      <t>スウチ</t>
    </rPh>
    <rPh sb="10" eb="12">
      <t>ニュウリョク</t>
    </rPh>
    <phoneticPr fontId="1"/>
  </si>
  <si>
    <t>この色のセルはプルダウンメニューより選択してください</t>
    <rPh sb="2" eb="3">
      <t>イロ</t>
    </rPh>
    <rPh sb="18" eb="20">
      <t>センタク</t>
    </rPh>
    <phoneticPr fontId="1"/>
  </si>
  <si>
    <t>※記入について</t>
    <rPh sb="1" eb="3">
      <t>キニュウ</t>
    </rPh>
    <phoneticPr fontId="1"/>
  </si>
  <si>
    <t>入力を要するセルは色がついているセルです。入力方法については下記のとおりです。</t>
    <rPh sb="0" eb="2">
      <t>ニュウリョク</t>
    </rPh>
    <rPh sb="3" eb="4">
      <t>ヨウ</t>
    </rPh>
    <rPh sb="9" eb="10">
      <t>イロ</t>
    </rPh>
    <rPh sb="21" eb="23">
      <t>ニュウリョク</t>
    </rPh>
    <rPh sb="23" eb="25">
      <t>ホウホウ</t>
    </rPh>
    <rPh sb="30" eb="32">
      <t>カキ</t>
    </rPh>
    <phoneticPr fontId="1"/>
  </si>
  <si>
    <t>窒素成分量 kgN/10a</t>
    <rPh sb="0" eb="2">
      <t>チッソ</t>
    </rPh>
    <rPh sb="2" eb="4">
      <t>セイブン</t>
    </rPh>
    <rPh sb="4" eb="5">
      <t>リョウ</t>
    </rPh>
    <phoneticPr fontId="1"/>
  </si>
  <si>
    <t>成　分
(Ｎ：Ｐ：Ｋ)</t>
    <rPh sb="0" eb="1">
      <t>セイ</t>
    </rPh>
    <rPh sb="2" eb="3">
      <t>フン</t>
    </rPh>
    <phoneticPr fontId="1"/>
  </si>
  <si>
    <t>：</t>
  </si>
  <si>
    <t>：</t>
    <phoneticPr fontId="1"/>
  </si>
  <si>
    <t>※３　省令技術に対応する資材の特記事項欄に該当する技術名等を記載する。</t>
    <rPh sb="3" eb="5">
      <t>ショウレイ</t>
    </rPh>
    <rPh sb="5" eb="7">
      <t>ギジュツ</t>
    </rPh>
    <rPh sb="8" eb="10">
      <t>タイオウ</t>
    </rPh>
    <rPh sb="12" eb="14">
      <t>シザイ</t>
    </rPh>
    <rPh sb="15" eb="17">
      <t>トッキ</t>
    </rPh>
    <rPh sb="17" eb="19">
      <t>ジコウ</t>
    </rPh>
    <rPh sb="19" eb="20">
      <t>ラン</t>
    </rPh>
    <rPh sb="21" eb="23">
      <t>ガイトウ</t>
    </rPh>
    <rPh sb="25" eb="27">
      <t>ギジュツ</t>
    </rPh>
    <rPh sb="27" eb="28">
      <t>メイ</t>
    </rPh>
    <rPh sb="28" eb="29">
      <t>トウ</t>
    </rPh>
    <rPh sb="30" eb="32">
      <t>キサイ</t>
    </rPh>
    <phoneticPr fontId="2"/>
  </si>
  <si>
    <t>イネ科作物類
（ソルガム類）</t>
    <rPh sb="2" eb="3">
      <t>カ</t>
    </rPh>
    <rPh sb="3" eb="5">
      <t>サクモツ</t>
    </rPh>
    <rPh sb="5" eb="6">
      <t>ルイ</t>
    </rPh>
    <rPh sb="12" eb="13">
      <t>ルイ</t>
    </rPh>
    <phoneticPr fontId="19"/>
  </si>
  <si>
    <t>飼料用イネ
（専用品種）</t>
    <rPh sb="0" eb="3">
      <t>シリョウヨウ</t>
    </rPh>
    <rPh sb="7" eb="9">
      <t>センヨウ</t>
    </rPh>
    <rPh sb="9" eb="11">
      <t>ヒンシュ</t>
    </rPh>
    <phoneticPr fontId="1"/>
  </si>
  <si>
    <t>飼料用米
（専用品種）</t>
    <rPh sb="0" eb="3">
      <t>シリョウヨウ</t>
    </rPh>
    <rPh sb="3" eb="4">
      <t>マイ</t>
    </rPh>
    <rPh sb="6" eb="8">
      <t>センヨウ</t>
    </rPh>
    <rPh sb="8" eb="10">
      <t>ヒンシュ</t>
    </rPh>
    <phoneticPr fontId="1"/>
  </si>
  <si>
    <t>○</t>
    <phoneticPr fontId="1"/>
  </si>
  <si>
    <t>○</t>
    <phoneticPr fontId="1"/>
  </si>
  <si>
    <t>○</t>
    <phoneticPr fontId="1"/>
  </si>
  <si>
    <t>○</t>
    <phoneticPr fontId="1"/>
  </si>
  <si>
    <t>○</t>
    <phoneticPr fontId="1"/>
  </si>
  <si>
    <t>○</t>
    <phoneticPr fontId="1"/>
  </si>
  <si>
    <t>ばれいしょ</t>
    <phoneticPr fontId="2"/>
  </si>
  <si>
    <t>□</t>
    <phoneticPr fontId="1"/>
  </si>
  <si>
    <t>□</t>
    <phoneticPr fontId="1"/>
  </si>
  <si>
    <t>化学肥料
使用量</t>
    <rPh sb="0" eb="2">
      <t>カガク</t>
    </rPh>
    <rPh sb="2" eb="4">
      <t>ヒリョウ</t>
    </rPh>
    <rPh sb="5" eb="8">
      <t>シヨウリョウ</t>
    </rPh>
    <phoneticPr fontId="19"/>
  </si>
  <si>
    <t>化学農薬の
延べ
成分回数</t>
    <rPh sb="0" eb="2">
      <t>カガク</t>
    </rPh>
    <rPh sb="2" eb="4">
      <t>ノウヤク</t>
    </rPh>
    <rPh sb="6" eb="7">
      <t>ノ</t>
    </rPh>
    <rPh sb="9" eb="13">
      <t>セイブンカイスウ</t>
    </rPh>
    <phoneticPr fontId="19"/>
  </si>
  <si>
    <t>有機質資材
施用技術</t>
    <rPh sb="0" eb="3">
      <t>ユウキシツ</t>
    </rPh>
    <rPh sb="3" eb="5">
      <t>シザイ</t>
    </rPh>
    <rPh sb="6" eb="7">
      <t>セ</t>
    </rPh>
    <rPh sb="7" eb="8">
      <t>ヨウ</t>
    </rPh>
    <rPh sb="8" eb="10">
      <t>ギジュツ</t>
    </rPh>
    <phoneticPr fontId="1"/>
  </si>
  <si>
    <t>化学肥料
低減技術</t>
    <rPh sb="0" eb="2">
      <t>カガク</t>
    </rPh>
    <rPh sb="2" eb="4">
      <t>ヒリョウ</t>
    </rPh>
    <rPh sb="5" eb="7">
      <t>テイゲン</t>
    </rPh>
    <rPh sb="7" eb="9">
      <t>ギジュツ</t>
    </rPh>
    <phoneticPr fontId="1"/>
  </si>
  <si>
    <t>化学農薬
低減技術</t>
    <rPh sb="0" eb="2">
      <t>カガク</t>
    </rPh>
    <rPh sb="2" eb="4">
      <t>ノウヤク</t>
    </rPh>
    <rPh sb="5" eb="7">
      <t>テイゲン</t>
    </rPh>
    <rPh sb="7" eb="9">
      <t>ギジュツ</t>
    </rPh>
    <phoneticPr fontId="1"/>
  </si>
  <si>
    <t>天然物質農薬</t>
    <rPh sb="0" eb="2">
      <t>テンネン</t>
    </rPh>
    <rPh sb="2" eb="4">
      <t>ブッシツ</t>
    </rPh>
    <rPh sb="4" eb="6">
      <t>ノウヤク</t>
    </rPh>
    <phoneticPr fontId="1"/>
  </si>
  <si>
    <t>○</t>
    <phoneticPr fontId="1"/>
  </si>
  <si>
    <t>環境負荷低減事業活動の実施に関する計画</t>
    <rPh sb="0" eb="4">
      <t>カンキョウフカ</t>
    </rPh>
    <rPh sb="4" eb="6">
      <t>テイゲン</t>
    </rPh>
    <rPh sb="6" eb="10">
      <t>ジギョウカツドウ</t>
    </rPh>
    <rPh sb="11" eb="13">
      <t>ジッシ</t>
    </rPh>
    <rPh sb="14" eb="15">
      <t>カン</t>
    </rPh>
    <rPh sb="17" eb="19">
      <t>ケイカク</t>
    </rPh>
    <phoneticPr fontId="2"/>
  </si>
  <si>
    <t>実施内容に関する同意基本計画の名称</t>
    <rPh sb="0" eb="4">
      <t>ジッシナイヨウ</t>
    </rPh>
    <rPh sb="5" eb="6">
      <t>カン</t>
    </rPh>
    <rPh sb="8" eb="10">
      <t>ドウイ</t>
    </rPh>
    <rPh sb="10" eb="14">
      <t>キホンケイカク</t>
    </rPh>
    <rPh sb="15" eb="17">
      <t>メイショウ</t>
    </rPh>
    <phoneticPr fontId="1"/>
  </si>
  <si>
    <t>実施期間</t>
    <rPh sb="0" eb="4">
      <t>ジッシキカン</t>
    </rPh>
    <phoneticPr fontId="1"/>
  </si>
  <si>
    <t>ａ.有機質資材の施用による土づくり及び化学肥料・化学農薬の使用減少</t>
    <phoneticPr fontId="1"/>
  </si>
  <si>
    <t>c.土壌を使用しない栽培技術の実施及び化学肥料・化学農薬の使用減少</t>
    <phoneticPr fontId="1"/>
  </si>
  <si>
    <t>f.土壌炭素貯留に資する土壌改良資材の農地又は採草放牧地への施用</t>
    <phoneticPr fontId="1"/>
  </si>
  <si>
    <t>h.化学肥料・化学農薬の使用減少と併せて行う生物多様性の保全</t>
    <phoneticPr fontId="1"/>
  </si>
  <si>
    <t>（２）環境負荷低減事業活動の類型</t>
    <rPh sb="3" eb="7">
      <t>カンキョウフカ</t>
    </rPh>
    <rPh sb="7" eb="9">
      <t>テイゲン</t>
    </rPh>
    <rPh sb="9" eb="13">
      <t>ジギョウカツドウ</t>
    </rPh>
    <rPh sb="14" eb="16">
      <t>ルイケイ</t>
    </rPh>
    <phoneticPr fontId="1"/>
  </si>
  <si>
    <t>（３）環境負荷低減事業活動の推進方向</t>
    <rPh sb="3" eb="7">
      <t>カンキョウフカ</t>
    </rPh>
    <rPh sb="7" eb="9">
      <t>テイゲン</t>
    </rPh>
    <rPh sb="9" eb="13">
      <t>ジギョウカツドウ</t>
    </rPh>
    <rPh sb="14" eb="16">
      <t>スイシン</t>
    </rPh>
    <rPh sb="16" eb="18">
      <t>ホウコウ</t>
    </rPh>
    <phoneticPr fontId="1"/>
  </si>
  <si>
    <t>①現状</t>
    <rPh sb="1" eb="3">
      <t>ゲンジョウ</t>
    </rPh>
    <phoneticPr fontId="1"/>
  </si>
  <si>
    <t>②課題</t>
    <rPh sb="1" eb="3">
      <t>カダイ</t>
    </rPh>
    <phoneticPr fontId="1"/>
  </si>
  <si>
    <t>③取組の方向性</t>
    <rPh sb="1" eb="3">
      <t>トリクミ</t>
    </rPh>
    <rPh sb="4" eb="7">
      <t>ホウコウセイ</t>
    </rPh>
    <phoneticPr fontId="1"/>
  </si>
  <si>
    <t>④関連措置事業者の取組内容　※必要に応じて</t>
    <rPh sb="1" eb="3">
      <t>カンレン</t>
    </rPh>
    <rPh sb="3" eb="5">
      <t>ソチ</t>
    </rPh>
    <rPh sb="5" eb="8">
      <t>ジギョウシャ</t>
    </rPh>
    <rPh sb="9" eb="11">
      <t>トリクミ</t>
    </rPh>
    <rPh sb="11" eb="13">
      <t>ナイヨウ</t>
    </rPh>
    <rPh sb="15" eb="17">
      <t>ヒツヨウ</t>
    </rPh>
    <rPh sb="18" eb="19">
      <t>オウ</t>
    </rPh>
    <phoneticPr fontId="1"/>
  </si>
  <si>
    <t>該当なし</t>
    <rPh sb="0" eb="2">
      <t>ガイトウ</t>
    </rPh>
    <phoneticPr fontId="1"/>
  </si>
  <si>
    <t>有機質資材の施用による土づくりに継続して取り組み、化学肥料及び化学合成農薬の使用量低減を図る。</t>
    <rPh sb="0" eb="3">
      <t>ユウキシツ</t>
    </rPh>
    <rPh sb="3" eb="5">
      <t>シザイ</t>
    </rPh>
    <rPh sb="6" eb="8">
      <t>セヨウ</t>
    </rPh>
    <rPh sb="11" eb="12">
      <t>ツチ</t>
    </rPh>
    <rPh sb="16" eb="18">
      <t>ケイゾク</t>
    </rPh>
    <rPh sb="20" eb="21">
      <t>ト</t>
    </rPh>
    <rPh sb="22" eb="23">
      <t>ク</t>
    </rPh>
    <rPh sb="25" eb="29">
      <t>カガクヒ</t>
    </rPh>
    <rPh sb="29" eb="30">
      <t>オヨ</t>
    </rPh>
    <rPh sb="31" eb="37">
      <t>カガクゴウセイノウヤク</t>
    </rPh>
    <rPh sb="38" eb="41">
      <t>シヨウリョウ</t>
    </rPh>
    <rPh sb="41" eb="43">
      <t>テイゲン</t>
    </rPh>
    <rPh sb="44" eb="45">
      <t>ハカ</t>
    </rPh>
    <phoneticPr fontId="1"/>
  </si>
  <si>
    <t>売上高</t>
    <rPh sb="0" eb="3">
      <t>ウリアゲダカ</t>
    </rPh>
    <phoneticPr fontId="2"/>
  </si>
  <si>
    <t>経営費（生産コスト）</t>
    <rPh sb="0" eb="2">
      <t>ケイエイ</t>
    </rPh>
    <rPh sb="2" eb="3">
      <t>ヒ</t>
    </rPh>
    <rPh sb="4" eb="6">
      <t>セイサン</t>
    </rPh>
    <phoneticPr fontId="2"/>
  </si>
  <si>
    <t>（注１）環境負荷低減事業活動を実施しない部分も含め、経営全体で記載すること</t>
    <rPh sb="1" eb="2">
      <t>チュウ</t>
    </rPh>
    <rPh sb="4" eb="14">
      <t>カンキョウフ</t>
    </rPh>
    <rPh sb="15" eb="17">
      <t>ジッシ</t>
    </rPh>
    <rPh sb="20" eb="22">
      <t>ブブン</t>
    </rPh>
    <rPh sb="23" eb="24">
      <t>フク</t>
    </rPh>
    <rPh sb="26" eb="28">
      <t>ケイエイ</t>
    </rPh>
    <rPh sb="28" eb="30">
      <t>ゼンタイ</t>
    </rPh>
    <rPh sb="31" eb="33">
      <t>キサイ</t>
    </rPh>
    <phoneticPr fontId="1"/>
  </si>
  <si>
    <t>（注２）数値は概数でよい</t>
    <rPh sb="1" eb="2">
      <t>チュウ</t>
    </rPh>
    <rPh sb="4" eb="6">
      <t>スウチ</t>
    </rPh>
    <rPh sb="7" eb="9">
      <t>ガイスウ</t>
    </rPh>
    <phoneticPr fontId="1"/>
  </si>
  <si>
    <t>資金調達方法</t>
    <rPh sb="0" eb="2">
      <t>シキン</t>
    </rPh>
    <rPh sb="2" eb="6">
      <t>チョウタツホウホウ</t>
    </rPh>
    <phoneticPr fontId="2"/>
  </si>
  <si>
    <t>資金等名称</t>
    <rPh sb="0" eb="2">
      <t>シキン</t>
    </rPh>
    <rPh sb="2" eb="3">
      <t>トウ</t>
    </rPh>
    <rPh sb="3" eb="5">
      <t>メイショウ</t>
    </rPh>
    <phoneticPr fontId="1"/>
  </si>
  <si>
    <t>３　環境負荷低減事業活動の実施に当たっての配慮事項</t>
    <rPh sb="2" eb="12">
      <t>カンキョウフ</t>
    </rPh>
    <rPh sb="13" eb="15">
      <t>ジッシ</t>
    </rPh>
    <rPh sb="16" eb="17">
      <t>ア</t>
    </rPh>
    <rPh sb="21" eb="23">
      <t>ハイリョ</t>
    </rPh>
    <rPh sb="23" eb="25">
      <t>ジコウ</t>
    </rPh>
    <phoneticPr fontId="1"/>
  </si>
  <si>
    <t>適正な施肥</t>
    <phoneticPr fontId="1"/>
  </si>
  <si>
    <t>適正な防除</t>
    <phoneticPr fontId="1"/>
  </si>
  <si>
    <t>エネルギーの節減</t>
    <phoneticPr fontId="1"/>
  </si>
  <si>
    <t>　温室効果ガスである二酸化炭素の排出抑制や資源の有効利用等に資するため、ハウスの加温、穀類の乾燥など施設・機械等の使用や導入に際して、不必要・非効率的なエネルギー消費がないよう努める。</t>
    <phoneticPr fontId="1"/>
  </si>
  <si>
    <t>廃棄物の発生抑制、適正な循環利用及び適正な処分</t>
    <phoneticPr fontId="1"/>
  </si>
  <si>
    <t>生産情報の記録及び保存</t>
    <phoneticPr fontId="1"/>
  </si>
  <si>
    <t>生物多様性への悪影響の防止</t>
    <phoneticPr fontId="1"/>
  </si>
  <si>
    <t>　施肥は、作物に栄養を補給するために不可欠であるが、過剰に施用された肥料成分は環境に影響を及ぼす。このため、都道府県の施肥基準や土壌診断結果等に則して肥料成分の施用量、施用方法を適切にし、効果的・効率的な施肥を行う。</t>
    <phoneticPr fontId="1"/>
  </si>
  <si>
    <t>　病害虫・雑草が発生しにくい栽培環境づくりに努めるとともに、発生予察情報等を活用し、被害が生じると判断される場合に、必要に応じて防除手段を適切に組み合わせて、効果的・効率的な防除を励行する。また、農薬を用いる場合は、使用、保管は関係法令に基づき適正に行う。</t>
    <phoneticPr fontId="1"/>
  </si>
  <si>
    <t>　循環型社会の形成に資するため、作物の生産に伴って発生する使用済みプラスチック等の廃棄物の処理は関係法令に基づき適正に行う。また、作物残さ等の有機物についても利用や適正な処理に努める。</t>
    <phoneticPr fontId="1"/>
  </si>
  <si>
    <t>　生産活動の内容が確認できるよう、肥料・農薬の使用状況等の記録を保存する。</t>
    <phoneticPr fontId="1"/>
  </si>
  <si>
    <t>　農林漁業は地域の自然環境を形成・維持し、生物多様性に大きな役割を果たしていることを踏まえ、水田の中干しの実施に当たって水生生物の生息環境の保全に配慮するなど、生物多様性への悪影響を防ぐよう努める。</t>
    <phoneticPr fontId="1"/>
  </si>
  <si>
    <t>※いずれか１つ以上にチェックが入ること</t>
    <rPh sb="7" eb="9">
      <t>イジョウ</t>
    </rPh>
    <rPh sb="15" eb="16">
      <t>ハイ</t>
    </rPh>
    <phoneticPr fontId="1"/>
  </si>
  <si>
    <t>農業生産において化学肥料、化学合成農薬の使用量低減を図っている。</t>
    <rPh sb="0" eb="4">
      <t>ノウギョウセイサン</t>
    </rPh>
    <rPh sb="8" eb="12">
      <t>カガクヒリョウ</t>
    </rPh>
    <rPh sb="13" eb="19">
      <t>カガクゴウセイノウヤク</t>
    </rPh>
    <rPh sb="20" eb="23">
      <t>シヨウリョウ</t>
    </rPh>
    <rPh sb="23" eb="25">
      <t>テイゲン</t>
    </rPh>
    <rPh sb="26" eb="27">
      <t>ハカ</t>
    </rPh>
    <phoneticPr fontId="1"/>
  </si>
  <si>
    <t>環境負荷低減に向け、土壌へ有機物を施用することにより土壌機能を向上させる必要がある。</t>
    <rPh sb="0" eb="2">
      <t>カンキョウ</t>
    </rPh>
    <rPh sb="2" eb="4">
      <t>フカ</t>
    </rPh>
    <rPh sb="4" eb="6">
      <t>テイゲン</t>
    </rPh>
    <rPh sb="7" eb="8">
      <t>ム</t>
    </rPh>
    <rPh sb="10" eb="12">
      <t>ドジョウ</t>
    </rPh>
    <rPh sb="13" eb="16">
      <t>ユウキブツ</t>
    </rPh>
    <rPh sb="17" eb="19">
      <t>セヨウ</t>
    </rPh>
    <rPh sb="26" eb="28">
      <t>ドジョウ</t>
    </rPh>
    <rPh sb="28" eb="30">
      <t>キノウ</t>
    </rPh>
    <rPh sb="31" eb="33">
      <t>コウジョウ</t>
    </rPh>
    <rPh sb="36" eb="38">
      <t>ヒツヨウ</t>
    </rPh>
    <phoneticPr fontId="1"/>
  </si>
  <si>
    <t>ｂ.温室効果ガスの排出の量の削減</t>
    <phoneticPr fontId="1"/>
  </si>
  <si>
    <t>ｇ.生分解性プラスチック資材の使用その他の取組によるプラスチックの排出若しくは流出の抑制</t>
    <phoneticPr fontId="1"/>
  </si>
  <si>
    <t>特例措置の活用に関する事項</t>
    <phoneticPr fontId="1"/>
  </si>
  <si>
    <t>活用する特例措置の内容</t>
    <rPh sb="0" eb="2">
      <t>カツヨウ</t>
    </rPh>
    <rPh sb="4" eb="8">
      <t>トクレイソチ</t>
    </rPh>
    <rPh sb="9" eb="11">
      <t>ナイヨウ</t>
    </rPh>
    <phoneticPr fontId="1"/>
  </si>
  <si>
    <t>チェック</t>
    <phoneticPr fontId="1"/>
  </si>
  <si>
    <t>添付が必要な別表</t>
    <rPh sb="0" eb="2">
      <t>テンプ</t>
    </rPh>
    <rPh sb="3" eb="5">
      <t>ヒツヨウ</t>
    </rPh>
    <rPh sb="6" eb="8">
      <t>ベッピョウ</t>
    </rPh>
    <phoneticPr fontId="1"/>
  </si>
  <si>
    <t>（別表１）</t>
    <rPh sb="1" eb="3">
      <t>ベッピョウ</t>
    </rPh>
    <phoneticPr fontId="1"/>
  </si>
  <si>
    <t>　　注１　法人その他の団体の場合には名称及び代表者の氏名を記載すること。</t>
    <phoneticPr fontId="1"/>
  </si>
  <si>
    <t>　　注２　申請者、関連措置実施者ごとに作成すること。</t>
    <rPh sb="2" eb="3">
      <t>チュウ</t>
    </rPh>
    <phoneticPr fontId="1"/>
  </si>
  <si>
    <t>農業改良資金</t>
    <phoneticPr fontId="1"/>
  </si>
  <si>
    <t>みどり投資促進税制を活用する場合</t>
    <phoneticPr fontId="1"/>
  </si>
  <si>
    <t>日本政策金融公庫等の資金の
貸付資格の認定を必要とする場合</t>
    <phoneticPr fontId="1"/>
  </si>
  <si>
    <t>林業・木材産業改善資金</t>
    <phoneticPr fontId="1"/>
  </si>
  <si>
    <t>沿岸漁業改善資金</t>
    <phoneticPr fontId="1"/>
  </si>
  <si>
    <t>食品流通改善資金</t>
    <phoneticPr fontId="1"/>
  </si>
  <si>
    <t>別表２、別表４</t>
    <phoneticPr fontId="1"/>
  </si>
  <si>
    <t>別表２、
都道府県指定の認定申請書等</t>
    <phoneticPr fontId="1"/>
  </si>
  <si>
    <t>別表２、別表５－１</t>
    <phoneticPr fontId="1"/>
  </si>
  <si>
    <t>別表２、別表５－２</t>
    <phoneticPr fontId="1"/>
  </si>
  <si>
    <t>別表２、別表６</t>
    <phoneticPr fontId="1"/>
  </si>
  <si>
    <t>別表２</t>
    <phoneticPr fontId="1"/>
  </si>
  <si>
    <t>　注２　チェックした特例措置について、該当する「添付が必要な別表」に必要事項を記載して添付すること。</t>
    <rPh sb="1" eb="2">
      <t>チュウ</t>
    </rPh>
    <phoneticPr fontId="1"/>
  </si>
  <si>
    <t>　注１　活用を予定している特例措置にチェックすること。</t>
    <phoneticPr fontId="1"/>
  </si>
  <si>
    <r>
      <t xml:space="preserve">畜産経営環境
調和推進資金
</t>
    </r>
    <r>
      <rPr>
        <sz val="10"/>
        <color theme="1"/>
        <rFont val="ＭＳ 明朝"/>
        <family val="1"/>
        <charset val="128"/>
      </rPr>
      <t>（処理高度化施設整備の場合）</t>
    </r>
    <phoneticPr fontId="1"/>
  </si>
  <si>
    <r>
      <t xml:space="preserve">畜産経営環境
調和推進資金
</t>
    </r>
    <r>
      <rPr>
        <sz val="10"/>
        <color theme="1"/>
        <rFont val="ＭＳ 明朝"/>
        <family val="1"/>
        <charset val="128"/>
      </rPr>
      <t>（共同利用施設整備の場合）</t>
    </r>
    <phoneticPr fontId="1"/>
  </si>
  <si>
    <t xml:space="preserve">　注４　「畜産経営環境調和推進資金」の特例を必要とする場合は、あわせて整備を図る設備等の所在地
　　　（予定所在地）が分かる図面等の資料を添付すること。 </t>
    <rPh sb="1" eb="2">
      <t>チュウ</t>
    </rPh>
    <phoneticPr fontId="1"/>
  </si>
  <si>
    <t>（別表２）</t>
    <rPh sb="1" eb="3">
      <t>ベッピョウ</t>
    </rPh>
    <phoneticPr fontId="1"/>
  </si>
  <si>
    <t>（別表３）</t>
    <rPh sb="1" eb="3">
      <t>ベッピョウ</t>
    </rPh>
    <phoneticPr fontId="1"/>
  </si>
  <si>
    <t>（別表４）</t>
    <rPh sb="1" eb="3">
      <t>ベッピョウ</t>
    </rPh>
    <phoneticPr fontId="1"/>
  </si>
  <si>
    <t>環境負荷低減事業活動の用に供する設備等の導入に関する事項</t>
    <phoneticPr fontId="1"/>
  </si>
  <si>
    <t>環境負荷低減事業活動に係る施設の整備に関する事項</t>
    <phoneticPr fontId="1"/>
  </si>
  <si>
    <t>農業改良措置に関する事項</t>
    <phoneticPr fontId="1"/>
  </si>
  <si>
    <t>設備等を導入する者の氏名又は名称：</t>
    <phoneticPr fontId="1"/>
  </si>
  <si>
    <t>　注１　法人その他の団体の場合には名称及び代表者の氏名を記載すること。</t>
    <phoneticPr fontId="1"/>
  </si>
  <si>
    <t>　注２　設備等の導入を行う者（関連措置実施者を含む。）ごとに作成すること。</t>
    <rPh sb="1" eb="2">
      <t>チュウ</t>
    </rPh>
    <phoneticPr fontId="1"/>
  </si>
  <si>
    <t>導入時期</t>
    <phoneticPr fontId="1"/>
  </si>
  <si>
    <t>番号</t>
    <rPh sb="0" eb="2">
      <t>バンゴウ</t>
    </rPh>
    <phoneticPr fontId="1"/>
  </si>
  <si>
    <t>設備等の種類・名称／型式</t>
    <phoneticPr fontId="1"/>
  </si>
  <si>
    <t>単価
(千円)</t>
    <phoneticPr fontId="1"/>
  </si>
  <si>
    <t>金額
(千円)</t>
    <phoneticPr fontId="1"/>
  </si>
  <si>
    <t>特例
措置</t>
    <phoneticPr fontId="1"/>
  </si>
  <si>
    <t>一体的な
設備等</t>
    <phoneticPr fontId="1"/>
  </si>
  <si>
    <t>数量</t>
    <phoneticPr fontId="1"/>
  </si>
  <si>
    <t>　注２　記入欄が足りない場合には、欄を繰り返し設けて記載すること。</t>
    <rPh sb="1" eb="2">
      <t>チュウ</t>
    </rPh>
    <phoneticPr fontId="1"/>
  </si>
  <si>
    <t>　注１　「設備等」とは、施設、設備、機器、装置又はプログラムのことをいう。</t>
    <phoneticPr fontId="1"/>
  </si>
  <si>
    <t>　　　　ア：農業改良資金
　　　　イ：林業・木材産業改善資金
　　　　ウ：沿岸漁業改善資金
　　　　エ：畜産経営環境調和推進資金
　　　　オ：食品流通改善資金
　　　　カ：みどり投資促進税制</t>
    <phoneticPr fontId="1"/>
  </si>
  <si>
    <t>施設の整備をする者の氏名又は名称：</t>
    <phoneticPr fontId="1"/>
  </si>
  <si>
    <t>１　環境負荷低減事業活動に係る施設の整備の内容</t>
    <phoneticPr fontId="1"/>
  </si>
  <si>
    <t>施設の内容</t>
    <rPh sb="0" eb="2">
      <t>シセツ</t>
    </rPh>
    <rPh sb="3" eb="5">
      <t>ナイヨウ</t>
    </rPh>
    <phoneticPr fontId="1"/>
  </si>
  <si>
    <t>施設の種類・用途等</t>
    <rPh sb="0" eb="2">
      <t>シセツ</t>
    </rPh>
    <rPh sb="3" eb="5">
      <t>シュルイ</t>
    </rPh>
    <rPh sb="6" eb="8">
      <t>ヨウト</t>
    </rPh>
    <rPh sb="8" eb="9">
      <t>トウ</t>
    </rPh>
    <phoneticPr fontId="1"/>
  </si>
  <si>
    <t>施設の用に供する土地</t>
    <rPh sb="0" eb="2">
      <t>シセツ</t>
    </rPh>
    <rPh sb="3" eb="4">
      <t>ヨウ</t>
    </rPh>
    <rPh sb="5" eb="6">
      <t>キョウ</t>
    </rPh>
    <rPh sb="8" eb="10">
      <t>トチ</t>
    </rPh>
    <phoneticPr fontId="1"/>
  </si>
  <si>
    <t>所在</t>
    <rPh sb="0" eb="2">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</si>
  <si>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</si>
  <si>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</si>
  <si>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</si>
  <si>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</si>
  <si>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</si>
  <si>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２　環境負荷低減事業活動に係る施設の整備を行う期間</t>
    <phoneticPr fontId="1"/>
  </si>
  <si>
    <t>整備を行う期間</t>
    <rPh sb="0" eb="2">
      <t>セイビ</t>
    </rPh>
    <rPh sb="3" eb="4">
      <t>オコナ</t>
    </rPh>
    <rPh sb="5" eb="7">
      <t>キカン</t>
    </rPh>
    <phoneticPr fontId="1"/>
  </si>
  <si>
    <t>注　「番号」の欄は、別表２の番号と対応するように記載すること。</t>
    <phoneticPr fontId="1"/>
  </si>
  <si>
    <t>（添付書類）</t>
    <phoneticPr fontId="1"/>
  </si>
  <si>
    <t>新設等
の別</t>
    <rPh sb="0" eb="2">
      <t>シンセツ</t>
    </rPh>
    <rPh sb="2" eb="3">
      <t>トウ</t>
    </rPh>
    <rPh sb="5" eb="6">
      <t>ベツ</t>
    </rPh>
    <phoneticPr fontId="1"/>
  </si>
  <si>
    <t>　注１　記入欄が足りない場合には、欄を繰り返し設けて記載すること。</t>
    <phoneticPr fontId="1"/>
  </si>
  <si>
    <t>　注２　「番号」は、別表２の番号と対応するように記載すること。</t>
    <rPh sb="1" eb="2">
      <t>チュウ</t>
    </rPh>
    <phoneticPr fontId="1"/>
  </si>
  <si>
    <t>　注３　「施設の種類・用途等」には、導入する施設の種類及び使用目的を記載すること。</t>
    <rPh sb="1" eb="2">
      <t>チュウ</t>
    </rPh>
    <phoneticPr fontId="1"/>
  </si>
  <si>
    <t>　注４　「新設等の別」には、新築、改築、用途変更の別を記載すること。</t>
    <rPh sb="1" eb="2">
      <t>チュウ</t>
    </rPh>
    <phoneticPr fontId="1"/>
  </si>
  <si>
    <t>建築
面積</t>
    <rPh sb="0" eb="2">
      <t>ケンチク</t>
    </rPh>
    <rPh sb="3" eb="5">
      <t>メンセキ</t>
    </rPh>
    <phoneticPr fontId="1"/>
  </si>
  <si>
    <t>～</t>
    <phoneticPr fontId="1"/>
  </si>
  <si>
    <t>　注２　施設を整備する者（関連措置実施者を含む。）ごとに作成すること。</t>
    <rPh sb="1" eb="2">
      <t>チュウ</t>
    </rPh>
    <phoneticPr fontId="1"/>
  </si>
  <si>
    <t>　注３　みどり投資促進税制を活用する場合は、農林水産省のホームページに記載されている
　　　　対象設備等の名称、型式等を記載すること。
　　　　また、みどり投資促進税制を活用する場合において、令和４年４月１日から
　　　　令和５年３月31日までの間に設備等を発注又は着工し、その後、本計画の認定後に
　　　　当該設備等を取得する予定の場合、発注又は着工した日がわかる書類を添付すること。</t>
    <rPh sb="1" eb="2">
      <t>チュウ</t>
    </rPh>
    <phoneticPr fontId="1"/>
  </si>
  <si>
    <t>　注４　みどり投資促進税制の対象となる機械等と一体的に整備する建物等がある場合は、
　　　「一体的な設備等」の欄に、当該建物等と一体的に整備する機械等の番号を記入すること。</t>
    <rPh sb="1" eb="2">
      <t>チュウ</t>
    </rPh>
    <phoneticPr fontId="1"/>
  </si>
  <si>
    <t>　注５　「特例措置」の欄には、当該設備等の導入に当たって活用予定の特例措置に応じて、
　　　　下記の記号（ア～カ）を記載すること。</t>
    <rPh sb="1" eb="2">
      <t>チュウ</t>
    </rPh>
    <phoneticPr fontId="1"/>
  </si>
  <si>
    <t>（法第23条関係）</t>
    <phoneticPr fontId="1"/>
  </si>
  <si>
    <t>１　特例を必要とする者の氏名</t>
    <phoneticPr fontId="1"/>
  </si>
  <si>
    <t>２　農業改良措置の目標及び内容</t>
    <phoneticPr fontId="1"/>
  </si>
  <si>
    <t>３　農業改良措置を実施するのに必要な資金の額及びその調達方法</t>
    <phoneticPr fontId="1"/>
  </si>
  <si>
    <t>○年度</t>
    <rPh sb="1" eb="3">
      <t>ネンド</t>
    </rPh>
    <phoneticPr fontId="1"/>
  </si>
  <si>
    <t>（　年　月期）</t>
    <rPh sb="2" eb="3">
      <t>ネン</t>
    </rPh>
    <rPh sb="4" eb="5">
      <t>ガツ</t>
    </rPh>
    <rPh sb="5" eb="6">
      <t>キ</t>
    </rPh>
    <phoneticPr fontId="1"/>
  </si>
  <si>
    <t>①設備投資額</t>
    <phoneticPr fontId="1"/>
  </si>
  <si>
    <t>②運転資金額</t>
    <phoneticPr fontId="1"/>
  </si>
  <si>
    <t>③資金調達額合計
（①＋②)</t>
    <phoneticPr fontId="1"/>
  </si>
  <si>
    <t>補助金・委託費等</t>
    <phoneticPr fontId="1"/>
  </si>
  <si>
    <t>金融機関借入
(うち農業改良資金)</t>
    <phoneticPr fontId="1"/>
  </si>
  <si>
    <t>自己資金</t>
    <phoneticPr fontId="1"/>
  </si>
  <si>
    <t>その他</t>
    <phoneticPr fontId="1"/>
  </si>
  <si>
    <t>　注３　「新たな農業部門の経営の開始」区分については、環境への負荷の低減に資する場合に限る。</t>
    <rPh sb="1" eb="2">
      <t>チュウ</t>
    </rPh>
    <phoneticPr fontId="1"/>
  </si>
  <si>
    <t>　　　注　法人その他の団体の場合には、「氏名」には「名称及び代表者の氏名」を記載すること。</t>
    <phoneticPr fontId="1"/>
  </si>
  <si>
    <t>区分</t>
    <phoneticPr fontId="1"/>
  </si>
  <si>
    <t>農業改良措置の目標及び具体的な内容</t>
    <phoneticPr fontId="1"/>
  </si>
  <si>
    <t>新たな農業部門の経営の開始</t>
    <phoneticPr fontId="1"/>
  </si>
  <si>
    <t>農畜産物の新たな生産方式の導入</t>
    <phoneticPr fontId="1"/>
  </si>
  <si>
    <t>　注２　別紙に記載した環境負荷低減事業活動のうち、本特例の申請者が実施する農業改良措置の内容
　　　　を記載すること。</t>
    <rPh sb="1" eb="2">
      <t>チュウ</t>
    </rPh>
    <phoneticPr fontId="1"/>
  </si>
  <si>
    <t>　注４　「農畜産物の新たな生産方式の導入」区分については、「農業改良措置の目標及び具体的な
　　　　内容」に品質・収量又はコスト・労働力の削減に資する措置の内容を記載すること。</t>
    <rPh sb="1" eb="2">
      <t>チュウ</t>
    </rPh>
    <phoneticPr fontId="1"/>
  </si>
  <si>
    <t>　以下の書類を添付すること。</t>
    <phoneticPr fontId="1"/>
  </si>
  <si>
    <t>施設の規模及び構造を明らかにした図面</t>
    <phoneticPr fontId="1"/>
  </si>
  <si>
    <t>申請者等の氏名又は名称：</t>
    <phoneticPr fontId="1"/>
  </si>
  <si>
    <t>　※３　申請区分は該当の□に■を記入する</t>
    <rPh sb="4" eb="6">
      <t>シンセイ</t>
    </rPh>
    <rPh sb="6" eb="8">
      <t>クブン</t>
    </rPh>
    <rPh sb="9" eb="11">
      <t>ガイトウ</t>
    </rPh>
    <rPh sb="16" eb="18">
      <t>キニュウ</t>
    </rPh>
    <phoneticPr fontId="1"/>
  </si>
  <si>
    <t>　※２　目標年は原則として５年後とする</t>
    <rPh sb="4" eb="6">
      <t>モクヒョウ</t>
    </rPh>
    <rPh sb="6" eb="7">
      <t>ネン</t>
    </rPh>
    <rPh sb="8" eb="10">
      <t>ゲンソク</t>
    </rPh>
    <rPh sb="14" eb="15">
      <t>ネン</t>
    </rPh>
    <rPh sb="15" eb="16">
      <t>ゴ</t>
    </rPh>
    <phoneticPr fontId="1"/>
  </si>
  <si>
    <t>○月</t>
    <rPh sb="1" eb="2">
      <t>ガツ</t>
    </rPh>
    <phoneticPr fontId="1"/>
  </si>
  <si>
    <t>合　計</t>
    <rPh sb="0" eb="1">
      <t>ゴウ</t>
    </rPh>
    <rPh sb="2" eb="3">
      <t>ケイ</t>
    </rPh>
    <phoneticPr fontId="1"/>
  </si>
  <si>
    <t>小　計</t>
    <rPh sb="0" eb="1">
      <t>ショウ</t>
    </rPh>
    <rPh sb="2" eb="3">
      <t>ケイ</t>
    </rPh>
    <phoneticPr fontId="1"/>
  </si>
  <si>
    <t>新築</t>
  </si>
  <si>
    <r>
      <t>ｍ</t>
    </r>
    <r>
      <rPr>
        <vertAlign val="superscript"/>
        <sz val="9"/>
        <color theme="1"/>
        <rFont val="ＭＳ 明朝"/>
        <family val="1"/>
        <charset val="128"/>
      </rPr>
      <t>2</t>
    </r>
    <phoneticPr fontId="1"/>
  </si>
  <si>
    <t>（施設の種類）</t>
    <rPh sb="1" eb="3">
      <t>シセツ</t>
    </rPh>
    <rPh sb="4" eb="6">
      <t>シュルイ</t>
    </rPh>
    <phoneticPr fontId="1"/>
  </si>
  <si>
    <t>（使用目的）</t>
    <rPh sb="1" eb="5">
      <t>シヨウモクテキ</t>
    </rPh>
    <phoneticPr fontId="1"/>
  </si>
  <si>
    <t>　注　実施計画の２（３）「環境負荷低減事業活動に必要な資金の額及びその調達方法」と整合するよう
　　　に記載すること。</t>
    <phoneticPr fontId="1"/>
  </si>
  <si>
    <t>　注１　当該措置の内容が該当する区分に■を付けること。</t>
    <phoneticPr fontId="1"/>
  </si>
  <si>
    <t>（様式２号）</t>
    <rPh sb="4" eb="5">
      <t>ゴウ</t>
    </rPh>
    <phoneticPr fontId="1"/>
  </si>
  <si>
    <t>実施計画の達成状況等に関しては、県の求めに応じて適切に報告します。</t>
    <rPh sb="11" eb="12">
      <t>カン</t>
    </rPh>
    <rPh sb="24" eb="26">
      <t>テキセツ</t>
    </rPh>
    <phoneticPr fontId="1"/>
  </si>
  <si>
    <t>税制特例</t>
    <rPh sb="0" eb="2">
      <t>ゼイセイ</t>
    </rPh>
    <rPh sb="2" eb="4">
      <t>トクレイ</t>
    </rPh>
    <phoneticPr fontId="1"/>
  </si>
  <si>
    <t>対象機械</t>
    <rPh sb="0" eb="2">
      <t>タイショウ</t>
    </rPh>
    <rPh sb="2" eb="4">
      <t>キカイ</t>
    </rPh>
    <phoneticPr fontId="1"/>
  </si>
  <si>
    <t>　※５　「金額」には，補助金等の助成措置がある場合には，括弧書で外数として記入すること。</t>
    <phoneticPr fontId="1"/>
  </si>
  <si>
    <t>　※１　「資金使途」には整備する機械又は施設の一般的な名称を記入すること。</t>
    <phoneticPr fontId="1"/>
  </si>
  <si>
    <t>　※３　「資金等名称」には、活用を予定する資金名称を記入すること。農業改良資金の場合「償還条件等」に償還期間(据置期間を含む)を記入すること。</t>
    <rPh sb="5" eb="7">
      <t>シキン</t>
    </rPh>
    <rPh sb="7" eb="8">
      <t>トウ</t>
    </rPh>
    <rPh sb="8" eb="10">
      <t>メイショウ</t>
    </rPh>
    <rPh sb="14" eb="16">
      <t>カツヨウ</t>
    </rPh>
    <rPh sb="17" eb="19">
      <t>ヨテイ</t>
    </rPh>
    <rPh sb="21" eb="23">
      <t>シキン</t>
    </rPh>
    <rPh sb="23" eb="25">
      <t>メイショウ</t>
    </rPh>
    <rPh sb="26" eb="28">
      <t>キニュウソチ</t>
    </rPh>
    <rPh sb="33" eb="35">
      <t>ノウギョウ</t>
    </rPh>
    <rPh sb="35" eb="37">
      <t>カイリョウ</t>
    </rPh>
    <rPh sb="37" eb="39">
      <t>シキン</t>
    </rPh>
    <rPh sb="40" eb="42">
      <t>バアイ</t>
    </rPh>
    <rPh sb="47" eb="48">
      <t>トウ</t>
    </rPh>
    <phoneticPr fontId="1"/>
  </si>
  <si>
    <t>　※４　「税制特例」には、税制特例の対象機械であることを国ＨＰで確認し、該当する場合は「対象機械」に○を付け、活用予定の税制特例を記入すること。</t>
    <rPh sb="5" eb="7">
      <t>ゼイセイ</t>
    </rPh>
    <rPh sb="7" eb="9">
      <t>トクレイ</t>
    </rPh>
    <rPh sb="55" eb="57">
      <t>カツヨウ</t>
    </rPh>
    <rPh sb="57" eb="59">
      <t>ヨテイ</t>
    </rPh>
    <rPh sb="60" eb="62">
      <t>ゼイセイ</t>
    </rPh>
    <rPh sb="62" eb="64">
      <t>トクレイ</t>
    </rPh>
    <rPh sb="65" eb="67">
      <t>キニュウソチ</t>
    </rPh>
    <phoneticPr fontId="1"/>
  </si>
  <si>
    <r>
      <t>　注６　</t>
    </r>
    <r>
      <rPr>
        <b/>
        <u/>
        <sz val="10"/>
        <color rgb="FFFF0000"/>
        <rFont val="ＭＳ 明朝"/>
        <family val="1"/>
        <charset val="128"/>
      </rPr>
      <t>施設を整備する場合には、必要事項を別表３に記載の上、これを添付すること。</t>
    </r>
    <rPh sb="1" eb="2">
      <t>チュウ</t>
    </rPh>
    <phoneticPr fontId="1"/>
  </si>
  <si>
    <t>（注３）売上高には国からの補助金は含めない。このため所得の欄は必ずしもプラスとならなくともよい。</t>
    <rPh sb="1" eb="2">
      <t>チュウ</t>
    </rPh>
    <rPh sb="4" eb="6">
      <t>ウリアゲ</t>
    </rPh>
    <rPh sb="6" eb="7">
      <t>ダカ</t>
    </rPh>
    <rPh sb="9" eb="10">
      <t>クニ</t>
    </rPh>
    <rPh sb="13" eb="16">
      <t>ホジョキン</t>
    </rPh>
    <rPh sb="17" eb="18">
      <t>フク</t>
    </rPh>
    <rPh sb="26" eb="28">
      <t>ショトク</t>
    </rPh>
    <rPh sb="29" eb="30">
      <t>ラン</t>
    </rPh>
    <rPh sb="31" eb="32">
      <t>カナラ</t>
    </rPh>
    <phoneticPr fontId="1"/>
  </si>
  <si>
    <t>　山口県農林水産業環境負荷低減事業活動の推進に関する基本的な計画</t>
    <phoneticPr fontId="1"/>
  </si>
  <si>
    <t>　※１　法人等の場合は名称・代表者の氏名を記入する</t>
    <rPh sb="4" eb="6">
      <t>ホウジン</t>
    </rPh>
    <rPh sb="6" eb="7">
      <t>トウ</t>
    </rPh>
    <rPh sb="8" eb="10">
      <t>バアイ</t>
    </rPh>
    <rPh sb="11" eb="13">
      <t>メイショウ</t>
    </rPh>
    <rPh sb="14" eb="17">
      <t>ダイヒョウシャ</t>
    </rPh>
    <rPh sb="18" eb="20">
      <t>シメイ</t>
    </rPh>
    <rPh sb="21" eb="23">
      <t>キニュウ</t>
    </rPh>
    <phoneticPr fontId="1"/>
  </si>
  <si>
    <t>１　環境負荷低減事業活動の実施に関する事項</t>
    <rPh sb="2" eb="8">
      <t>カンキョ</t>
    </rPh>
    <rPh sb="8" eb="12">
      <t>ジギョウカツドウ</t>
    </rPh>
    <rPh sb="13" eb="15">
      <t>ジッシ</t>
    </rPh>
    <rPh sb="16" eb="17">
      <t>カン</t>
    </rPh>
    <rPh sb="19" eb="21">
      <t>ジコウ</t>
    </rPh>
    <phoneticPr fontId="1"/>
  </si>
  <si>
    <t>（４）作物別生産方式導入計画</t>
    <phoneticPr fontId="1"/>
  </si>
  <si>
    <t xml:space="preserve">   又は化石資源由来のプラスチックの使用量削減</t>
    <phoneticPr fontId="1"/>
  </si>
  <si>
    <t>～</t>
    <phoneticPr fontId="1"/>
  </si>
  <si>
    <t>(目標年度)</t>
    <phoneticPr fontId="1"/>
  </si>
  <si>
    <t>（６）農業所得の目標</t>
    <phoneticPr fontId="1"/>
  </si>
  <si>
    <t>（３）環境負荷低減事業活動に必要な資金の額及びその調達方法</t>
    <rPh sb="3" eb="7">
      <t>カンキョウフカ</t>
    </rPh>
    <rPh sb="7" eb="11">
      <t>テイ</t>
    </rPh>
    <rPh sb="11" eb="13">
      <t>カツドウ</t>
    </rPh>
    <rPh sb="14" eb="16">
      <t>ヒツヨウ</t>
    </rPh>
    <rPh sb="17" eb="19">
      <t>シキン</t>
    </rPh>
    <rPh sb="20" eb="21">
      <t>ガク</t>
    </rPh>
    <rPh sb="21" eb="22">
      <t>オヨ</t>
    </rPh>
    <rPh sb="27" eb="29">
      <t>ホウホウ</t>
    </rPh>
    <phoneticPr fontId="1"/>
  </si>
  <si>
    <t>　※２　「資金調達方法」には，制度資金（融資、補助金等）、自己資金などを記入すること。</t>
    <rPh sb="7" eb="9">
      <t>チョウタツ</t>
    </rPh>
    <rPh sb="9" eb="11">
      <t>ホウホウ</t>
    </rPh>
    <rPh sb="20" eb="22">
      <t>ユウシ</t>
    </rPh>
    <rPh sb="23" eb="26">
      <t>ホジョキン</t>
    </rPh>
    <rPh sb="26" eb="27">
      <t>トウ</t>
    </rPh>
    <phoneticPr fontId="1"/>
  </si>
  <si>
    <t>５　その他</t>
    <rPh sb="4" eb="5">
      <t>タ</t>
    </rPh>
    <phoneticPr fontId="2"/>
  </si>
  <si>
    <t>所得（売上高－経営費）</t>
    <rPh sb="0" eb="2">
      <t>ショトク</t>
    </rPh>
    <rPh sb="3" eb="6">
      <t>ウリアゲダカ</t>
    </rPh>
    <rPh sb="7" eb="9">
      <t>ケイエイ</t>
    </rPh>
    <rPh sb="9" eb="10">
      <t>ヒ</t>
    </rPh>
    <phoneticPr fontId="2"/>
  </si>
  <si>
    <t>　　分析項目：</t>
    <rPh sb="2" eb="4">
      <t>ブンセキ</t>
    </rPh>
    <rPh sb="4" eb="6">
      <t>コウモク</t>
    </rPh>
    <phoneticPr fontId="1"/>
  </si>
  <si>
    <t>（５）生産方式の内容</t>
    <rPh sb="3" eb="5">
      <t>セイサン</t>
    </rPh>
    <rPh sb="5" eb="7">
      <t>ホウシキ</t>
    </rPh>
    <rPh sb="8" eb="10">
      <t>ナイヨウ</t>
    </rPh>
    <phoneticPr fontId="1"/>
  </si>
  <si>
    <t>① たい肥等有機質資材施用技術</t>
    <rPh sb="4" eb="5">
      <t>ヒ</t>
    </rPh>
    <rPh sb="5" eb="6">
      <t>トウ</t>
    </rPh>
    <rPh sb="6" eb="9">
      <t>ユウキシツ</t>
    </rPh>
    <rPh sb="9" eb="11">
      <t>シザイ</t>
    </rPh>
    <rPh sb="11" eb="13">
      <t>セヨウ</t>
    </rPh>
    <rPh sb="13" eb="15">
      <t>ギジュツ</t>
    </rPh>
    <phoneticPr fontId="1"/>
  </si>
  <si>
    <r>
      <t>化学肥料低減技術（目標施肥体系）　　</t>
    </r>
    <r>
      <rPr>
        <sz val="11"/>
        <color rgb="FFFF0000"/>
        <rFont val="ＭＳ ゴシック"/>
        <family val="3"/>
        <charset val="128"/>
      </rPr>
      <t>（注）有機質資材施用技術も含めて記入すること</t>
    </r>
    <rPh sb="0" eb="2">
      <t>カガク</t>
    </rPh>
    <rPh sb="2" eb="4">
      <t>ヒリョウ</t>
    </rPh>
    <rPh sb="4" eb="6">
      <t>テイゲン</t>
    </rPh>
    <rPh sb="6" eb="8">
      <t>ギジュツ</t>
    </rPh>
    <rPh sb="9" eb="11">
      <t>モクヒョウ</t>
    </rPh>
    <rPh sb="11" eb="13">
      <t>セヒ</t>
    </rPh>
    <rPh sb="13" eb="15">
      <t>タイケイ</t>
    </rPh>
    <rPh sb="19" eb="20">
      <t>チュウ</t>
    </rPh>
    <rPh sb="31" eb="32">
      <t>フク</t>
    </rPh>
    <rPh sb="34" eb="36">
      <t>キニュウ</t>
    </rPh>
    <phoneticPr fontId="1"/>
  </si>
  <si>
    <r>
      <t>４　誓約事項（</t>
    </r>
    <r>
      <rPr>
        <sz val="14"/>
        <color rgb="FFFF0000"/>
        <rFont val="ＭＳ ゴシック"/>
        <family val="3"/>
        <charset val="128"/>
      </rPr>
      <t>必須</t>
    </r>
    <r>
      <rPr>
        <sz val="14"/>
        <rFont val="ＭＳ ゴシック"/>
        <family val="3"/>
        <charset val="128"/>
      </rPr>
      <t>）</t>
    </r>
    <rPh sb="2" eb="4">
      <t>セイヤク</t>
    </rPh>
    <rPh sb="4" eb="6">
      <t>ジコウ</t>
    </rPh>
    <rPh sb="7" eb="9">
      <t>ヒッス</t>
    </rPh>
    <phoneticPr fontId="1"/>
  </si>
  <si>
    <t>※１　生産方式を導入する作目（作型）ごとに作成する。
※２　新規の場合は現状と目標の欄に記入する。
※３　該当する技術の□に■を記入する。なお、品目により選択できる技術が異なるので注意する。
※４　導入する技術についての補足等（資材名、品種名、たい肥等の肥効率など）は特記事項欄に記入する。
※５　前回目標に未達成項目がある場合は、その他の欄にその理由及び改善策等を記入する。</t>
    <rPh sb="57" eb="59">
      <t>ギジュツ</t>
    </rPh>
    <rPh sb="72" eb="74">
      <t>ヒンモク</t>
    </rPh>
    <rPh sb="77" eb="79">
      <t>センタク</t>
    </rPh>
    <rPh sb="82" eb="84">
      <t>ギジュツ</t>
    </rPh>
    <rPh sb="85" eb="86">
      <t>コト</t>
    </rPh>
    <rPh sb="124" eb="125">
      <t>ヒ</t>
    </rPh>
    <rPh sb="125" eb="126">
      <t>トウ</t>
    </rPh>
    <rPh sb="127" eb="129">
      <t>ヒコウ</t>
    </rPh>
    <rPh sb="129" eb="130">
      <t>リツ</t>
    </rPh>
    <phoneticPr fontId="1"/>
  </si>
  <si>
    <t>　注３　「林業・木材産業改善資金」及び「沿岸漁業改善資金」の特例を必要とする場合は、それぞれ各都道府県が
　　　定める貸付資格認定申請書（融資機関から貸付けを受ける場合は、借入申込書）を添付すること。</t>
    <rPh sb="1" eb="2">
      <t>チュウ</t>
    </rPh>
    <rPh sb="71" eb="73">
      <t>キカン</t>
    </rPh>
    <phoneticPr fontId="1"/>
  </si>
  <si>
    <t>施用時期</t>
    <rPh sb="0" eb="2">
      <t>セヨウ</t>
    </rPh>
    <rPh sb="2" eb="3">
      <t>トキ</t>
    </rPh>
    <rPh sb="3" eb="4">
      <t>キ</t>
    </rPh>
    <phoneticPr fontId="1"/>
  </si>
  <si>
    <t>用　途</t>
    <rPh sb="0" eb="1">
      <t>ヨウ</t>
    </rPh>
    <rPh sb="2" eb="3">
      <t>ト</t>
    </rPh>
    <phoneticPr fontId="1"/>
  </si>
  <si>
    <t>①土壌有機物含量（腐植含量）</t>
    <phoneticPr fontId="1"/>
  </si>
  <si>
    <t>②水田の場合：可給態窒素含量、畑の場合：硝酸態窒素含量</t>
    <phoneticPr fontId="1"/>
  </si>
  <si>
    <t>③土壌ＥＣ（水稲を除く）</t>
    <phoneticPr fontId="1"/>
  </si>
  <si>
    <t>④土壌ｐＨ</t>
    <phoneticPr fontId="1"/>
  </si>
  <si>
    <t>１年目から目標年までの作物別計画面積は同一である</t>
    <rPh sb="1" eb="3">
      <t>ネンメ</t>
    </rPh>
    <rPh sb="5" eb="7">
      <t>モクヒョウ</t>
    </rPh>
    <rPh sb="7" eb="8">
      <t>ネン</t>
    </rPh>
    <rPh sb="11" eb="14">
      <t>サクモツベツ</t>
    </rPh>
    <rPh sb="14" eb="16">
      <t>ケイカク</t>
    </rPh>
    <rPh sb="19" eb="21">
      <t>ドウイツ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</si>
</sst>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Red]#,##0.0"/>
    <numFmt numFmtId="177" formatCode="#,##0_);[Red]\(#,##0\)"/>
    <numFmt numFmtId="178" formatCode="0.0_);[Red]\(0.0\)"/>
    <numFmt numFmtId="179" formatCode="0_ "/>
    <numFmt numFmtId="180" formatCode="0.0;[Red]0.0"/>
    <numFmt numFmtId="181" formatCode="#,##0.0_ "/>
    <numFmt numFmtId="182" formatCode="#,##0_ "/>
    <numFmt numFmtId="183" formatCode="0.0_ "/>
    <numFmt numFmtId="184" formatCode="0.0"/>
    <numFmt numFmtId="185" formatCode="&quot;第&quot;\ ####\ &quot;号&quot;"/>
    <numFmt numFmtId="186" formatCode="0.0%"/>
    <numFmt numFmtId="187" formatCode="&quot;N&quot;_00.00"/>
    <numFmt numFmtId="188" formatCode="&quot;P&quot;_00.00"/>
    <numFmt numFmtId="189" formatCode="&quot;K&quot;_00.00"/>
    <numFmt numFmtId="190" formatCode="[$-411]ggge&quot;年&quot;m&quot;月&quot;d&quot;日&quot;;@"/>
    <numFmt numFmtId="191" formatCode="#,##0;&quot;△ &quot;#,##0"/>
  </numFmts>
  <fonts count="44" x14ac:knownFonts="1">
    <font>
      <sz val="11"/>
      <color theme="1"/>
      <name val="メイリオ"/>
      <family val="2"/>
      <charset val="128"/>
    </font>
    <font>
      <sz val="6"/>
      <name val="メイリオ"/>
      <family val="2"/>
      <charset val="128"/>
    </font>
    <font>
      <sz val="6"/>
      <name val="ＭＳ Ｐゴシック"/>
      <family val="3"/>
      <charset val="128"/>
    </font>
    <font>
      <sz val="11"/>
      <name val="ＭＳ ゴシック"/>
      <family val="3"/>
      <charset val="128"/>
    </font>
    <font>
      <sz val="12"/>
      <color indexed="81"/>
      <name val="ＭＳ Ｐゴシック"/>
      <family val="3"/>
      <charset val="128"/>
    </font>
    <font>
      <sz val="10"/>
      <color indexed="81"/>
      <name val="ＭＳ Ｐゴシック"/>
      <family val="3"/>
      <charset val="128"/>
    </font>
    <font>
      <sz val="16"/>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1"/>
      <color theme="1"/>
      <name val="ＭＳ ゴシック"/>
      <family val="3"/>
      <charset val="128"/>
    </font>
    <font>
      <sz val="10"/>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name val="ＭＳ ゴシック"/>
      <family val="3"/>
      <charset val="128"/>
    </font>
    <font>
      <sz val="11"/>
      <color theme="1"/>
      <name val="メイリオ"/>
      <family val="2"/>
      <charset val="128"/>
    </font>
    <font>
      <sz val="9"/>
      <color indexed="81"/>
      <name val="ＭＳ Ｐゴシック"/>
      <family val="3"/>
      <charset val="128"/>
    </font>
    <font>
      <sz val="6"/>
      <name val="ＭＳ 明朝"/>
      <family val="1"/>
      <charset val="128"/>
    </font>
    <font>
      <b/>
      <sz val="12"/>
      <name val="ＭＳ ゴシック"/>
      <family val="3"/>
      <charset val="128"/>
    </font>
    <font>
      <b/>
      <sz val="14"/>
      <color theme="1"/>
      <name val="ＭＳ ゴシック"/>
      <family val="3"/>
      <charset val="128"/>
    </font>
    <font>
      <sz val="11"/>
      <color rgb="FFFF0000"/>
      <name val="ＭＳ ゴシック"/>
      <family val="3"/>
      <charset val="128"/>
    </font>
    <font>
      <sz val="10"/>
      <color indexed="81"/>
      <name val="HG丸ｺﾞｼｯｸM-PRO"/>
      <family val="3"/>
      <charset val="128"/>
    </font>
    <font>
      <sz val="13"/>
      <name val="ＭＳ ゴシック"/>
      <family val="3"/>
      <charset val="128"/>
    </font>
    <font>
      <sz val="9.5"/>
      <name val="ＭＳ ゴシック"/>
      <family val="3"/>
      <charset val="128"/>
    </font>
    <font>
      <b/>
      <sz val="9"/>
      <color indexed="81"/>
      <name val="ＭＳ Ｐゴシック"/>
      <family val="3"/>
      <charset val="128"/>
    </font>
    <font>
      <sz val="12"/>
      <color theme="1"/>
      <name val="メイリオ"/>
      <family val="2"/>
      <charset val="128"/>
    </font>
    <font>
      <sz val="14"/>
      <color theme="1"/>
      <name val="ＭＳ ゴシック"/>
      <family val="3"/>
      <charset val="128"/>
    </font>
    <font>
      <sz val="9"/>
      <name val="ＭＳ 明朝"/>
      <family val="1"/>
      <charset val="128"/>
    </font>
    <font>
      <sz val="9"/>
      <color theme="1"/>
      <name val="ＭＳ 明朝"/>
      <family val="1"/>
      <charset val="128"/>
    </font>
    <font>
      <sz val="9"/>
      <color rgb="FFFF0000"/>
      <name val="ＭＳ 明朝"/>
      <family val="1"/>
      <charset val="128"/>
    </font>
    <font>
      <sz val="11"/>
      <color theme="1"/>
      <name val="ＭＳ 明朝"/>
      <family val="1"/>
      <charset val="128"/>
    </font>
    <font>
      <sz val="12"/>
      <color theme="1"/>
      <name val="ＭＳ 明朝"/>
      <family val="1"/>
      <charset val="128"/>
    </font>
    <font>
      <sz val="11"/>
      <color rgb="FFFF0000"/>
      <name val="ＭＳ 明朝"/>
      <family val="1"/>
      <charset val="128"/>
    </font>
    <font>
      <sz val="10"/>
      <color rgb="FFFF0000"/>
      <name val="ＭＳ 明朝"/>
      <family val="1"/>
      <charset val="128"/>
    </font>
    <font>
      <sz val="10"/>
      <color theme="1"/>
      <name val="ＭＳ 明朝"/>
      <family val="1"/>
      <charset val="128"/>
    </font>
    <font>
      <sz val="8"/>
      <color theme="1"/>
      <name val="ＭＳ 明朝"/>
      <family val="1"/>
      <charset val="128"/>
    </font>
    <font>
      <vertAlign val="superscript"/>
      <sz val="9"/>
      <color theme="1"/>
      <name val="ＭＳ 明朝"/>
      <family val="1"/>
      <charset val="128"/>
    </font>
    <font>
      <sz val="8"/>
      <color rgb="FFFF0000"/>
      <name val="ＭＳ 明朝"/>
      <family val="1"/>
      <charset val="128"/>
    </font>
    <font>
      <b/>
      <u/>
      <sz val="10"/>
      <color rgb="FFFF0000"/>
      <name val="ＭＳ 明朝"/>
      <family val="1"/>
      <charset val="128"/>
    </font>
    <font>
      <sz val="18"/>
      <name val="ＭＳ ゴシック"/>
      <family val="3"/>
      <charset val="128"/>
    </font>
    <font>
      <sz val="14"/>
      <color rgb="FFFF0000"/>
      <name val="ＭＳ ゴシック"/>
      <family val="3"/>
      <charset val="128"/>
    </font>
    <font>
      <sz val="9"/>
      <color rgb="FFFF0000"/>
      <name val="ＭＳ ゴシック"/>
      <family val="3"/>
      <charset val="128"/>
    </font>
  </fonts>
  <fills count="10">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rgb="FFFFFFC1"/>
        <bgColor indexed="64"/>
      </patternFill>
    </fill>
    <fill>
      <patternFill patternType="solid">
        <fgColor rgb="FFFFD9D9"/>
        <bgColor indexed="64"/>
      </patternFill>
    </fill>
    <fill>
      <patternFill patternType="solid">
        <fgColor indexed="9"/>
        <bgColor indexed="64"/>
      </patternFill>
    </fill>
    <fill>
      <patternFill patternType="solid">
        <fgColor rgb="FFFFCCFF"/>
        <bgColor indexed="64"/>
      </patternFill>
    </fill>
    <fill>
      <patternFill patternType="solid">
        <fgColor rgb="FFFFFF00"/>
        <bgColor indexed="64"/>
      </patternFill>
    </fill>
    <fill>
      <patternFill patternType="solid">
        <fgColor theme="0"/>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diagonalDown="1">
      <left/>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dotted">
        <color indexed="64"/>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left style="double">
        <color indexed="64"/>
      </left>
      <right/>
      <top style="dotted">
        <color indexed="64"/>
      </top>
      <bottom style="dotted">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924">
    <xf numFmtId="0" fontId="0" fillId="0" borderId="0" xfId="0">
      <alignment vertical="center"/>
    </xf>
    <xf numFmtId="0" fontId="6"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right" vertical="center"/>
      <protection locked="0"/>
    </xf>
    <xf numFmtId="0" fontId="6" fillId="0" borderId="0" xfId="0" applyFont="1" applyFill="1" applyAlignment="1" applyProtection="1">
      <alignment vertical="center" shrinkToFit="1"/>
      <protection locked="0"/>
    </xf>
    <xf numFmtId="177" fontId="6" fillId="0" borderId="2" xfId="0" applyNumberFormat="1" applyFont="1" applyFill="1" applyBorder="1" applyAlignment="1" applyProtection="1">
      <alignment horizontal="right" vertical="center" shrinkToFit="1"/>
      <protection locked="0"/>
    </xf>
    <xf numFmtId="177" fontId="6" fillId="0" borderId="3" xfId="0" applyNumberFormat="1" applyFont="1" applyFill="1" applyBorder="1" applyAlignment="1" applyProtection="1">
      <alignment horizontal="right" vertical="center" shrinkToFit="1"/>
      <protection locked="0"/>
    </xf>
    <xf numFmtId="49" fontId="6" fillId="0" borderId="3" xfId="0" applyNumberFormat="1" applyFont="1" applyFill="1" applyBorder="1" applyAlignment="1" applyProtection="1">
      <alignment horizontal="right" vertical="center" shrinkToFit="1"/>
      <protection locked="0"/>
    </xf>
    <xf numFmtId="0" fontId="6" fillId="0" borderId="0" xfId="0" applyFont="1" applyFill="1" applyAlignment="1" applyProtection="1">
      <alignment vertical="center"/>
      <protection locked="0"/>
    </xf>
    <xf numFmtId="0" fontId="6" fillId="0" borderId="0" xfId="0" applyFont="1" applyFill="1" applyAlignment="1" applyProtection="1">
      <alignment horizontal="center" vertical="center"/>
      <protection locked="0"/>
    </xf>
    <xf numFmtId="177" fontId="6" fillId="0" borderId="10" xfId="0" applyNumberFormat="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center" vertical="center"/>
      <protection locked="0"/>
    </xf>
    <xf numFmtId="177" fontId="6" fillId="0" borderId="14" xfId="0" applyNumberFormat="1" applyFont="1" applyFill="1" applyBorder="1" applyAlignment="1" applyProtection="1">
      <alignment horizontal="right" vertical="center"/>
      <protection locked="0"/>
    </xf>
    <xf numFmtId="179" fontId="6" fillId="0" borderId="14" xfId="0" applyNumberFormat="1" applyFont="1" applyFill="1" applyBorder="1" applyAlignment="1" applyProtection="1">
      <alignment horizontal="center" vertical="center"/>
      <protection locked="0"/>
    </xf>
    <xf numFmtId="0" fontId="11" fillId="0" borderId="0" xfId="0" applyFont="1">
      <alignment vertical="center"/>
    </xf>
    <xf numFmtId="0" fontId="6" fillId="0" borderId="4"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13"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20"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49" fontId="8" fillId="0" borderId="0" xfId="0" applyNumberFormat="1" applyFont="1" applyFill="1" applyBorder="1" applyAlignment="1" applyProtection="1">
      <alignment vertical="center"/>
      <protection locked="0"/>
    </xf>
    <xf numFmtId="49" fontId="9" fillId="0" borderId="0" xfId="0" applyNumberFormat="1" applyFont="1" applyFill="1" applyBorder="1" applyAlignment="1" applyProtection="1">
      <alignment vertical="center"/>
      <protection locked="0"/>
    </xf>
    <xf numFmtId="181" fontId="8" fillId="0"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49" fontId="11"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182" fontId="8" fillId="0" borderId="0" xfId="0" applyNumberFormat="1" applyFont="1" applyFill="1" applyBorder="1" applyAlignment="1" applyProtection="1">
      <alignment vertical="center"/>
      <protection locked="0"/>
    </xf>
    <xf numFmtId="49" fontId="9" fillId="0" borderId="0" xfId="0" applyNumberFormat="1" applyFont="1" applyFill="1" applyBorder="1" applyAlignment="1" applyProtection="1">
      <alignment horizontal="right" vertical="center"/>
      <protection locked="0"/>
    </xf>
    <xf numFmtId="0" fontId="8"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9" fillId="0" borderId="1"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178" fontId="9" fillId="0" borderId="4" xfId="0" applyNumberFormat="1"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178" fontId="9" fillId="0" borderId="13" xfId="0" applyNumberFormat="1"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2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49" fontId="11" fillId="0" borderId="20" xfId="0" applyNumberFormat="1" applyFont="1" applyFill="1" applyBorder="1" applyAlignment="1" applyProtection="1">
      <alignment vertical="center"/>
      <protection locked="0"/>
    </xf>
    <xf numFmtId="0" fontId="3" fillId="0" borderId="0" xfId="0" applyFont="1" applyFill="1" applyAlignment="1" applyProtection="1">
      <alignment vertical="center"/>
      <protection locked="0"/>
    </xf>
    <xf numFmtId="49" fontId="3" fillId="0" borderId="0" xfId="0" applyNumberFormat="1" applyFont="1" applyFill="1" applyBorder="1" applyAlignment="1" applyProtection="1">
      <alignment vertical="center"/>
      <protection locked="0"/>
    </xf>
    <xf numFmtId="182" fontId="3" fillId="0" borderId="0" xfId="0" applyNumberFormat="1"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49" fontId="3" fillId="0" borderId="2"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horizontal="center" vertical="center"/>
      <protection locked="0"/>
    </xf>
    <xf numFmtId="182" fontId="3" fillId="0" borderId="0" xfId="0" applyNumberFormat="1" applyFont="1" applyFill="1" applyBorder="1" applyAlignment="1" applyProtection="1">
      <alignment horizontal="center" vertical="center"/>
      <protection locked="0"/>
    </xf>
    <xf numFmtId="0" fontId="11" fillId="0" borderId="0" xfId="0" applyFont="1" applyFill="1" applyAlignment="1">
      <alignment vertical="center"/>
    </xf>
    <xf numFmtId="0" fontId="6" fillId="0" borderId="42" xfId="0" applyFont="1" applyFill="1" applyBorder="1" applyAlignment="1" applyProtection="1">
      <alignment vertical="center"/>
      <protection locked="0"/>
    </xf>
    <xf numFmtId="0" fontId="8" fillId="0" borderId="41" xfId="0" applyFont="1" applyFill="1" applyBorder="1" applyAlignment="1" applyProtection="1">
      <alignment vertical="center"/>
      <protection locked="0"/>
    </xf>
    <xf numFmtId="0" fontId="11" fillId="0" borderId="61" xfId="0" applyFont="1" applyFill="1" applyBorder="1" applyAlignment="1">
      <alignment horizontal="right" vertical="center"/>
    </xf>
    <xf numFmtId="49" fontId="3" fillId="0" borderId="4" xfId="0" applyNumberFormat="1" applyFont="1" applyFill="1" applyBorder="1" applyAlignment="1" applyProtection="1">
      <alignment vertical="center"/>
      <protection locked="0"/>
    </xf>
    <xf numFmtId="49" fontId="3" fillId="0" borderId="7" xfId="0" applyNumberFormat="1" applyFont="1" applyFill="1" applyBorder="1" applyAlignment="1" applyProtection="1">
      <alignment vertical="center"/>
      <protection locked="0"/>
    </xf>
    <xf numFmtId="0" fontId="6" fillId="0" borderId="45"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49" fontId="15" fillId="0" borderId="20" xfId="0" applyNumberFormat="1"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16" fillId="0" borderId="20" xfId="0" applyFont="1" applyFill="1" applyBorder="1" applyAlignment="1" applyProtection="1">
      <alignment vertical="center"/>
      <protection locked="0"/>
    </xf>
    <xf numFmtId="49" fontId="6" fillId="3" borderId="72" xfId="0" applyNumberFormat="1" applyFont="1" applyFill="1" applyBorder="1" applyAlignment="1" applyProtection="1">
      <alignment vertical="center"/>
      <protection locked="0"/>
    </xf>
    <xf numFmtId="0" fontId="6" fillId="3" borderId="72" xfId="0" applyFont="1" applyFill="1" applyBorder="1" applyAlignment="1" applyProtection="1">
      <alignment vertical="center"/>
      <protection locked="0"/>
    </xf>
    <xf numFmtId="0" fontId="6" fillId="3" borderId="73" xfId="0" applyFont="1" applyFill="1" applyBorder="1" applyAlignment="1" applyProtection="1">
      <alignment vertical="center"/>
      <protection locked="0"/>
    </xf>
    <xf numFmtId="49" fontId="9" fillId="3" borderId="71" xfId="0" applyNumberFormat="1" applyFont="1" applyFill="1" applyBorder="1" applyAlignment="1" applyProtection="1">
      <alignment vertical="center"/>
      <protection locked="0"/>
    </xf>
    <xf numFmtId="0" fontId="9" fillId="0" borderId="0" xfId="0" applyFont="1" applyFill="1" applyAlignment="1" applyProtection="1">
      <alignment vertical="center" shrinkToFit="1"/>
      <protection locked="0"/>
    </xf>
    <xf numFmtId="0" fontId="9" fillId="0" borderId="0" xfId="0" applyFont="1" applyFill="1" applyBorder="1" applyAlignment="1" applyProtection="1">
      <alignment vertical="center" shrinkToFit="1"/>
      <protection locked="0"/>
    </xf>
    <xf numFmtId="49" fontId="3" fillId="0" borderId="66" xfId="0" applyNumberFormat="1" applyFont="1" applyFill="1" applyBorder="1" applyAlignment="1" applyProtection="1">
      <alignment vertical="center"/>
      <protection locked="0"/>
    </xf>
    <xf numFmtId="49" fontId="6" fillId="0" borderId="66" xfId="0" applyNumberFormat="1" applyFont="1" applyFill="1" applyBorder="1" applyAlignment="1" applyProtection="1">
      <alignment horizontal="center" vertical="center"/>
      <protection locked="0"/>
    </xf>
    <xf numFmtId="49" fontId="9" fillId="0" borderId="66" xfId="0" applyNumberFormat="1" applyFont="1" applyFill="1" applyBorder="1" applyAlignment="1" applyProtection="1">
      <alignment horizontal="right" vertical="center"/>
      <protection locked="0"/>
    </xf>
    <xf numFmtId="49" fontId="9" fillId="0" borderId="66" xfId="0" applyNumberFormat="1" applyFont="1" applyFill="1" applyBorder="1" applyAlignment="1" applyProtection="1">
      <alignment vertical="center"/>
      <protection locked="0"/>
    </xf>
    <xf numFmtId="49" fontId="9" fillId="0" borderId="67" xfId="0" applyNumberFormat="1" applyFont="1" applyFill="1" applyBorder="1" applyAlignment="1" applyProtection="1">
      <alignment vertical="center"/>
      <protection locked="0"/>
    </xf>
    <xf numFmtId="177" fontId="6" fillId="0" borderId="91" xfId="0" applyNumberFormat="1" applyFont="1" applyFill="1" applyBorder="1" applyAlignment="1" applyProtection="1">
      <alignment horizontal="right" vertical="center"/>
      <protection locked="0"/>
    </xf>
    <xf numFmtId="179" fontId="6" fillId="0" borderId="91"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16" fillId="0" borderId="2"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12"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Fill="1" applyBorder="1" applyAlignment="1" applyProtection="1">
      <alignment horizontal="left" vertical="center"/>
      <protection locked="0"/>
    </xf>
    <xf numFmtId="0" fontId="6" fillId="3" borderId="20" xfId="0" applyFont="1" applyFill="1" applyBorder="1" applyAlignment="1" applyProtection="1">
      <alignment vertical="center"/>
      <protection locked="0"/>
    </xf>
    <xf numFmtId="49" fontId="9" fillId="3" borderId="20" xfId="0" applyNumberFormat="1"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38" fontId="9" fillId="0" borderId="0" xfId="1" applyFont="1" applyFill="1" applyBorder="1" applyAlignment="1" applyProtection="1">
      <alignment horizontal="right" vertical="center"/>
      <protection locked="0"/>
    </xf>
    <xf numFmtId="38" fontId="9" fillId="0" borderId="0" xfId="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38" fontId="6" fillId="0" borderId="0" xfId="1" applyFont="1" applyFill="1" applyAlignment="1" applyProtection="1">
      <alignment vertical="center"/>
      <protection locked="0"/>
    </xf>
    <xf numFmtId="0" fontId="16" fillId="0" borderId="0" xfId="0" applyFont="1" applyFill="1" applyBorder="1" applyAlignment="1" applyProtection="1">
      <alignment horizontal="left" vertical="top" wrapText="1"/>
      <protection locked="0"/>
    </xf>
    <xf numFmtId="0" fontId="6" fillId="0" borderId="23" xfId="0" applyFont="1" applyFill="1" applyBorder="1" applyAlignment="1" applyProtection="1">
      <alignment vertical="center"/>
      <protection locked="0"/>
    </xf>
    <xf numFmtId="0" fontId="8" fillId="0" borderId="28" xfId="0" applyFont="1" applyFill="1" applyBorder="1" applyAlignment="1" applyProtection="1">
      <alignment vertical="center"/>
      <protection locked="0"/>
    </xf>
    <xf numFmtId="49" fontId="9" fillId="0" borderId="46" xfId="0" applyNumberFormat="1" applyFont="1" applyFill="1" applyBorder="1" applyAlignment="1" applyProtection="1">
      <alignment vertical="center"/>
      <protection locked="0"/>
    </xf>
    <xf numFmtId="49" fontId="3" fillId="0" borderId="46" xfId="0" applyNumberFormat="1" applyFont="1" applyFill="1" applyBorder="1" applyAlignment="1" applyProtection="1">
      <alignment vertical="center"/>
      <protection locked="0"/>
    </xf>
    <xf numFmtId="49" fontId="9" fillId="0" borderId="94" xfId="0" applyNumberFormat="1" applyFont="1" applyFill="1" applyBorder="1" applyAlignment="1" applyProtection="1">
      <alignment vertical="center"/>
      <protection locked="0"/>
    </xf>
    <xf numFmtId="0" fontId="11" fillId="0" borderId="20" xfId="0" applyFont="1" applyFill="1" applyBorder="1" applyAlignment="1">
      <alignment horizontal="left" vertical="center"/>
    </xf>
    <xf numFmtId="0" fontId="3" fillId="0" borderId="0" xfId="0" applyNumberFormat="1" applyFont="1" applyFill="1" applyAlignment="1" applyProtection="1">
      <alignment vertical="center"/>
      <protection locked="0"/>
    </xf>
    <xf numFmtId="0" fontId="3" fillId="4" borderId="33" xfId="0" applyNumberFormat="1" applyFont="1" applyFill="1" applyBorder="1" applyAlignment="1" applyProtection="1">
      <alignment vertical="center"/>
      <protection locked="0"/>
    </xf>
    <xf numFmtId="0" fontId="3" fillId="4" borderId="34" xfId="0" applyNumberFormat="1" applyFont="1" applyFill="1" applyBorder="1" applyAlignment="1" applyProtection="1">
      <alignment vertical="center"/>
      <protection locked="0"/>
    </xf>
    <xf numFmtId="0" fontId="3" fillId="4" borderId="78" xfId="0" applyNumberFormat="1" applyFont="1" applyFill="1" applyBorder="1" applyAlignment="1" applyProtection="1">
      <alignment vertical="center"/>
      <protection locked="0"/>
    </xf>
    <xf numFmtId="0" fontId="3" fillId="4" borderId="15" xfId="0" applyNumberFormat="1" applyFont="1" applyFill="1" applyBorder="1" applyAlignment="1" applyProtection="1">
      <alignment vertical="center"/>
      <protection locked="0"/>
    </xf>
    <xf numFmtId="0" fontId="3" fillId="4" borderId="16" xfId="0" applyNumberFormat="1" applyFont="1" applyFill="1" applyBorder="1" applyAlignment="1" applyProtection="1">
      <alignment vertical="center"/>
      <protection locked="0"/>
    </xf>
    <xf numFmtId="0" fontId="3" fillId="4" borderId="79" xfId="0" applyNumberFormat="1" applyFont="1" applyFill="1" applyBorder="1" applyAlignment="1" applyProtection="1">
      <alignment vertical="center"/>
      <protection locked="0"/>
    </xf>
    <xf numFmtId="0" fontId="8" fillId="0" borderId="0" xfId="0" applyNumberFormat="1" applyFont="1" applyFill="1" applyAlignment="1" applyProtection="1">
      <alignment vertical="center"/>
      <protection locked="0"/>
    </xf>
    <xf numFmtId="0" fontId="6" fillId="0" borderId="0" xfId="0" applyFont="1" applyAlignment="1" applyProtection="1">
      <alignment vertical="top"/>
      <protection locked="0"/>
    </xf>
    <xf numFmtId="0" fontId="6" fillId="0" borderId="0" xfId="0" applyFont="1" applyAlignment="1" applyProtection="1">
      <alignment vertical="top" shrinkToFit="1"/>
      <protection locked="0"/>
    </xf>
    <xf numFmtId="0" fontId="12" fillId="0" borderId="0" xfId="0" applyFont="1" applyFill="1" applyAlignment="1" applyProtection="1">
      <protection locked="0"/>
    </xf>
    <xf numFmtId="0" fontId="3" fillId="0" borderId="0" xfId="0" applyFont="1" applyFill="1" applyAlignment="1" applyProtection="1">
      <alignment vertical="center" shrinkToFit="1"/>
      <protection locked="0"/>
    </xf>
    <xf numFmtId="0" fontId="6" fillId="0" borderId="93" xfId="0" applyFont="1" applyFill="1" applyBorder="1" applyAlignment="1" applyProtection="1">
      <alignment vertical="center"/>
    </xf>
    <xf numFmtId="0" fontId="8" fillId="0" borderId="44" xfId="0" applyFont="1" applyFill="1" applyBorder="1" applyAlignment="1" applyProtection="1">
      <alignment vertical="center"/>
    </xf>
    <xf numFmtId="0" fontId="6" fillId="0" borderId="45" xfId="0" applyFont="1" applyFill="1" applyBorder="1" applyAlignment="1" applyProtection="1">
      <alignment vertical="center"/>
    </xf>
    <xf numFmtId="0" fontId="8" fillId="0" borderId="43" xfId="0" applyFont="1" applyFill="1" applyBorder="1" applyAlignment="1" applyProtection="1">
      <alignment vertical="center"/>
    </xf>
    <xf numFmtId="0" fontId="13" fillId="0" borderId="20" xfId="0" applyFont="1" applyFill="1" applyBorder="1" applyAlignment="1" applyProtection="1">
      <alignment vertical="center"/>
    </xf>
    <xf numFmtId="0" fontId="11" fillId="0" borderId="26" xfId="0" applyFont="1" applyFill="1" applyBorder="1" applyAlignment="1" applyProtection="1">
      <alignment vertical="center"/>
    </xf>
    <xf numFmtId="0" fontId="8" fillId="0" borderId="20" xfId="0" applyFont="1" applyFill="1" applyBorder="1" applyAlignment="1" applyProtection="1">
      <alignment vertical="center"/>
    </xf>
    <xf numFmtId="0" fontId="8" fillId="0" borderId="26" xfId="0" applyFont="1" applyFill="1" applyBorder="1" applyAlignment="1" applyProtection="1">
      <alignment vertical="center"/>
    </xf>
    <xf numFmtId="0" fontId="6" fillId="3" borderId="20" xfId="0" applyFont="1" applyFill="1" applyBorder="1" applyAlignment="1" applyProtection="1">
      <alignment vertical="center"/>
    </xf>
    <xf numFmtId="49" fontId="9" fillId="3" borderId="20" xfId="0" applyNumberFormat="1" applyFont="1" applyFill="1" applyBorder="1" applyAlignment="1" applyProtection="1">
      <alignment vertical="center"/>
    </xf>
    <xf numFmtId="0" fontId="3" fillId="3" borderId="20" xfId="0" applyFont="1" applyFill="1" applyBorder="1" applyAlignment="1" applyProtection="1">
      <alignment vertical="center"/>
    </xf>
    <xf numFmtId="0" fontId="6" fillId="0" borderId="23" xfId="0" applyFont="1" applyFill="1" applyBorder="1" applyAlignment="1" applyProtection="1">
      <alignment vertical="center"/>
    </xf>
    <xf numFmtId="0" fontId="8" fillId="0" borderId="28" xfId="0" applyFont="1" applyFill="1" applyBorder="1" applyAlignment="1" applyProtection="1">
      <alignment vertical="center"/>
    </xf>
    <xf numFmtId="0" fontId="3" fillId="0" borderId="20"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49" fontId="9" fillId="3" borderId="13" xfId="0" applyNumberFormat="1" applyFont="1" applyFill="1" applyBorder="1" applyAlignment="1" applyProtection="1">
      <alignment vertical="center"/>
      <protection locked="0"/>
    </xf>
    <xf numFmtId="49" fontId="6" fillId="0" borderId="17" xfId="0" applyNumberFormat="1"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protection locked="0"/>
    </xf>
    <xf numFmtId="0" fontId="8" fillId="0" borderId="100" xfId="0" applyFont="1" applyFill="1" applyBorder="1" applyAlignment="1" applyProtection="1">
      <alignment horizontal="left" vertical="center" indent="1"/>
      <protection locked="0"/>
    </xf>
    <xf numFmtId="49" fontId="9" fillId="3" borderId="13" xfId="0" applyNumberFormat="1" applyFont="1" applyFill="1" applyBorder="1" applyAlignment="1" applyProtection="1">
      <alignment vertical="center"/>
    </xf>
    <xf numFmtId="0" fontId="3" fillId="3" borderId="14" xfId="0" applyFont="1" applyFill="1" applyBorder="1" applyAlignment="1" applyProtection="1">
      <alignment vertical="center"/>
      <protection locked="0"/>
    </xf>
    <xf numFmtId="0" fontId="3" fillId="3" borderId="14" xfId="0" applyFont="1" applyFill="1" applyBorder="1" applyAlignment="1" applyProtection="1">
      <alignment vertical="center"/>
    </xf>
    <xf numFmtId="0" fontId="9" fillId="3" borderId="13" xfId="0" applyFont="1" applyFill="1" applyBorder="1" applyAlignment="1" applyProtection="1">
      <alignment vertical="center"/>
      <protection locked="0"/>
    </xf>
    <xf numFmtId="0" fontId="11" fillId="3" borderId="20" xfId="0" applyFont="1" applyFill="1" applyBorder="1" applyAlignment="1">
      <alignment horizontal="right" vertical="center"/>
    </xf>
    <xf numFmtId="0" fontId="14" fillId="3" borderId="20" xfId="0" applyFont="1" applyFill="1" applyBorder="1" applyAlignment="1">
      <alignment horizontal="center" vertical="center"/>
    </xf>
    <xf numFmtId="0" fontId="14" fillId="3" borderId="14" xfId="0" applyFont="1" applyFill="1" applyBorder="1" applyAlignment="1">
      <alignment horizontal="center" vertical="center"/>
    </xf>
    <xf numFmtId="0" fontId="9" fillId="0" borderId="100" xfId="0" applyFont="1" applyFill="1" applyBorder="1" applyAlignment="1" applyProtection="1">
      <alignment horizontal="left" vertical="center" indent="1"/>
      <protection locked="0"/>
    </xf>
    <xf numFmtId="0" fontId="6" fillId="0" borderId="70" xfId="0" applyFont="1" applyFill="1" applyBorder="1" applyAlignment="1" applyProtection="1">
      <alignment vertical="center"/>
      <protection locked="0"/>
    </xf>
    <xf numFmtId="0" fontId="6" fillId="0" borderId="0" xfId="0" applyFont="1" applyFill="1" applyAlignment="1" applyProtection="1">
      <alignment vertical="top"/>
      <protection locked="0"/>
    </xf>
    <xf numFmtId="0" fontId="3" fillId="2" borderId="33" xfId="0" applyNumberFormat="1" applyFont="1" applyFill="1" applyBorder="1" applyAlignment="1" applyProtection="1">
      <alignment vertical="center"/>
      <protection locked="0"/>
    </xf>
    <xf numFmtId="0" fontId="3" fillId="2" borderId="34" xfId="0" applyNumberFormat="1" applyFont="1" applyFill="1" applyBorder="1" applyAlignment="1" applyProtection="1">
      <alignment vertical="center"/>
      <protection locked="0"/>
    </xf>
    <xf numFmtId="0" fontId="3" fillId="4" borderId="54" xfId="0" applyNumberFormat="1" applyFont="1" applyFill="1" applyBorder="1" applyAlignment="1" applyProtection="1">
      <alignment vertical="center"/>
      <protection locked="0"/>
    </xf>
    <xf numFmtId="0" fontId="3" fillId="4" borderId="34" xfId="0" applyNumberFormat="1" applyFont="1" applyFill="1" applyBorder="1" applyAlignment="1" applyProtection="1">
      <alignment vertical="center"/>
      <protection locked="0"/>
    </xf>
    <xf numFmtId="0" fontId="3" fillId="4" borderId="35" xfId="0" applyNumberFormat="1" applyFont="1" applyFill="1" applyBorder="1" applyAlignment="1" applyProtection="1">
      <alignment vertical="center"/>
      <protection locked="0"/>
    </xf>
    <xf numFmtId="0" fontId="3" fillId="4" borderId="33" xfId="0" applyNumberFormat="1" applyFont="1" applyFill="1" applyBorder="1" applyAlignment="1" applyProtection="1">
      <alignment vertical="center"/>
      <protection locked="0"/>
    </xf>
    <xf numFmtId="49" fontId="9" fillId="0" borderId="65" xfId="0" applyNumberFormat="1" applyFont="1" applyFill="1" applyBorder="1" applyAlignment="1" applyProtection="1">
      <alignment horizontal="left" vertical="center"/>
      <protection locked="0"/>
    </xf>
    <xf numFmtId="0" fontId="6" fillId="0" borderId="0" xfId="0" applyFont="1" applyFill="1" applyAlignment="1" applyProtection="1">
      <alignment horizontal="center" vertical="center" shrinkToFit="1"/>
      <protection locked="0"/>
    </xf>
    <xf numFmtId="0" fontId="16" fillId="0" borderId="7" xfId="0" applyFont="1" applyFill="1" applyBorder="1" applyAlignment="1" applyProtection="1">
      <alignment horizontal="right" vertical="top" wrapText="1"/>
      <protection locked="0"/>
    </xf>
    <xf numFmtId="0" fontId="16" fillId="0" borderId="3" xfId="0" applyFont="1" applyFill="1" applyBorder="1" applyAlignment="1" applyProtection="1">
      <alignment vertical="center"/>
      <protection locked="0"/>
    </xf>
    <xf numFmtId="0" fontId="12" fillId="0" borderId="0" xfId="0" applyFont="1" applyAlignment="1" applyProtection="1">
      <protection locked="0"/>
    </xf>
    <xf numFmtId="0" fontId="12" fillId="0" borderId="0" xfId="0" applyFont="1" applyFill="1" applyAlignment="1" applyProtection="1"/>
    <xf numFmtId="177" fontId="6" fillId="0" borderId="14" xfId="0" applyNumberFormat="1" applyFont="1" applyFill="1" applyBorder="1" applyAlignment="1" applyProtection="1">
      <alignment horizontal="right" vertical="center"/>
    </xf>
    <xf numFmtId="179" fontId="6" fillId="0" borderId="14" xfId="0" applyNumberFormat="1" applyFont="1" applyFill="1" applyBorder="1" applyAlignment="1" applyProtection="1">
      <alignment horizontal="center" vertical="center"/>
    </xf>
    <xf numFmtId="177" fontId="6" fillId="0" borderId="10" xfId="0" applyNumberFormat="1" applyFont="1" applyFill="1" applyBorder="1" applyAlignment="1" applyProtection="1">
      <alignment horizontal="right" vertical="center"/>
    </xf>
    <xf numFmtId="0" fontId="12" fillId="0" borderId="2" xfId="0" applyFont="1" applyBorder="1" applyAlignment="1" applyProtection="1">
      <alignment vertical="center"/>
      <protection locked="0"/>
    </xf>
    <xf numFmtId="0" fontId="8" fillId="0" borderId="0" xfId="0" applyFont="1" applyFill="1" applyBorder="1" applyAlignment="1" applyProtection="1">
      <alignment vertical="top"/>
      <protection locked="0"/>
    </xf>
    <xf numFmtId="49" fontId="3" fillId="0" borderId="0" xfId="0" applyNumberFormat="1" applyFont="1" applyFill="1" applyBorder="1" applyAlignment="1" applyProtection="1">
      <alignment horizontal="center" vertical="top"/>
      <protection locked="0"/>
    </xf>
    <xf numFmtId="182" fontId="3" fillId="0" borderId="0" xfId="0" applyNumberFormat="1" applyFont="1" applyFill="1" applyBorder="1" applyAlignment="1" applyProtection="1">
      <alignment horizontal="center" vertical="top"/>
      <protection locked="0"/>
    </xf>
    <xf numFmtId="182" fontId="8" fillId="0" borderId="0"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vertical="top"/>
      <protection locked="0"/>
    </xf>
    <xf numFmtId="0" fontId="8" fillId="0" borderId="0" xfId="0" applyFont="1" applyFill="1" applyAlignment="1" applyProtection="1">
      <alignment vertical="top"/>
      <protection locked="0"/>
    </xf>
    <xf numFmtId="0" fontId="12" fillId="0" borderId="2" xfId="0" applyFont="1" applyFill="1" applyBorder="1" applyAlignment="1" applyProtection="1">
      <alignment horizontal="left" vertical="center"/>
      <protection locked="0"/>
    </xf>
    <xf numFmtId="0" fontId="6" fillId="0" borderId="2" xfId="0" applyFont="1" applyFill="1" applyBorder="1" applyAlignment="1" applyProtection="1">
      <alignment vertical="center"/>
      <protection locked="0"/>
    </xf>
    <xf numFmtId="0" fontId="12" fillId="0" borderId="2" xfId="0" applyFont="1" applyFill="1" applyBorder="1" applyAlignment="1" applyProtection="1">
      <alignment vertical="center"/>
    </xf>
    <xf numFmtId="0" fontId="12" fillId="0" borderId="2" xfId="0" applyFont="1" applyFill="1" applyBorder="1" applyAlignment="1" applyProtection="1">
      <alignment vertical="center"/>
      <protection locked="0"/>
    </xf>
    <xf numFmtId="0" fontId="0" fillId="4" borderId="18" xfId="0" applyFill="1" applyBorder="1">
      <alignment vertical="center"/>
    </xf>
    <xf numFmtId="0" fontId="0" fillId="2" borderId="18" xfId="0" applyFill="1" applyBorder="1">
      <alignment vertical="center"/>
    </xf>
    <xf numFmtId="0" fontId="0" fillId="7" borderId="18" xfId="0" applyFill="1" applyBorder="1">
      <alignment vertical="center"/>
    </xf>
    <xf numFmtId="0" fontId="0" fillId="0" borderId="39" xfId="0" applyBorder="1">
      <alignment vertical="center"/>
    </xf>
    <xf numFmtId="0" fontId="0" fillId="0" borderId="38" xfId="0" applyBorder="1">
      <alignment vertical="center"/>
    </xf>
    <xf numFmtId="0" fontId="0" fillId="0" borderId="40" xfId="0" applyBorder="1">
      <alignment vertical="center"/>
    </xf>
    <xf numFmtId="0" fontId="0" fillId="0" borderId="24" xfId="0" applyBorder="1">
      <alignment vertical="center"/>
    </xf>
    <xf numFmtId="0" fontId="27" fillId="0" borderId="0" xfId="0" applyFont="1" applyBorder="1">
      <alignment vertical="center"/>
    </xf>
    <xf numFmtId="0" fontId="0" fillId="0" borderId="0" xfId="0" applyBorder="1">
      <alignment vertical="center"/>
    </xf>
    <xf numFmtId="0" fontId="0" fillId="0" borderId="27" xfId="0" applyBorder="1">
      <alignment vertical="center"/>
    </xf>
    <xf numFmtId="0" fontId="0" fillId="0" borderId="76" xfId="0" applyBorder="1">
      <alignment vertical="center"/>
    </xf>
    <xf numFmtId="0" fontId="0" fillId="0" borderId="70" xfId="0" applyBorder="1">
      <alignment vertical="center"/>
    </xf>
    <xf numFmtId="0" fontId="0" fillId="0" borderId="77" xfId="0" applyBorder="1">
      <alignment vertical="center"/>
    </xf>
    <xf numFmtId="0" fontId="16" fillId="0" borderId="0" xfId="0" applyFont="1" applyFill="1" applyBorder="1" applyAlignment="1" applyProtection="1">
      <alignment horizontal="left" vertical="top" wrapText="1"/>
      <protection locked="0"/>
    </xf>
    <xf numFmtId="0" fontId="6" fillId="0" borderId="7" xfId="0" applyFont="1" applyBorder="1" applyAlignment="1" applyProtection="1">
      <alignment vertical="center"/>
    </xf>
    <xf numFmtId="0" fontId="6" fillId="0" borderId="7" xfId="0" applyFont="1" applyFill="1" applyBorder="1" applyAlignment="1" applyProtection="1">
      <alignment vertical="center"/>
      <protection locked="0"/>
    </xf>
    <xf numFmtId="0" fontId="6" fillId="0" borderId="0" xfId="0" applyFont="1" applyBorder="1" applyAlignment="1" applyProtection="1">
      <alignment vertical="center"/>
    </xf>
    <xf numFmtId="0" fontId="6" fillId="0" borderId="11" xfId="0" applyFont="1" applyFill="1" applyBorder="1" applyAlignment="1" applyProtection="1">
      <alignment vertical="center"/>
      <protection locked="0"/>
    </xf>
    <xf numFmtId="0" fontId="6" fillId="0" borderId="16" xfId="0" applyFont="1" applyFill="1" applyBorder="1" applyAlignment="1" applyProtection="1">
      <alignment vertical="center"/>
      <protection locked="0"/>
    </xf>
    <xf numFmtId="0" fontId="6" fillId="0" borderId="34"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7" xfId="0" applyFont="1" applyFill="1" applyBorder="1" applyAlignment="1" applyProtection="1">
      <alignment vertical="center"/>
    </xf>
    <xf numFmtId="0" fontId="11" fillId="0" borderId="20" xfId="0" applyFont="1" applyFill="1" applyBorder="1" applyAlignment="1" applyProtection="1">
      <alignment vertical="center"/>
    </xf>
    <xf numFmtId="0" fontId="11" fillId="0" borderId="29" xfId="0" applyFont="1" applyFill="1" applyBorder="1" applyAlignment="1">
      <alignment horizontal="left" vertical="center"/>
    </xf>
    <xf numFmtId="49" fontId="3" fillId="2" borderId="33"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35" xfId="0" applyNumberFormat="1" applyFont="1" applyFill="1" applyBorder="1" applyAlignment="1" applyProtection="1">
      <alignment vertical="center" shrinkToFit="1"/>
      <protection locked="0"/>
    </xf>
    <xf numFmtId="49" fontId="3" fillId="2" borderId="15" xfId="0" applyNumberFormat="1" applyFont="1" applyFill="1" applyBorder="1" applyAlignment="1" applyProtection="1">
      <alignment vertical="center" shrinkToFit="1"/>
      <protection locked="0"/>
    </xf>
    <xf numFmtId="49" fontId="3" fillId="2" borderId="16" xfId="0" applyNumberFormat="1" applyFont="1" applyFill="1" applyBorder="1" applyAlignment="1" applyProtection="1">
      <alignment vertical="center" shrinkToFit="1"/>
      <protection locked="0"/>
    </xf>
    <xf numFmtId="49" fontId="3" fillId="2" borderId="30" xfId="0" applyNumberFormat="1" applyFont="1" applyFill="1" applyBorder="1" applyAlignment="1" applyProtection="1">
      <alignment vertical="center" shrinkToFit="1"/>
      <protection locked="0"/>
    </xf>
    <xf numFmtId="49" fontId="3" fillId="0" borderId="11" xfId="0" applyNumberFormat="1" applyFont="1" applyFill="1" applyBorder="1" applyAlignment="1" applyProtection="1">
      <alignment horizontal="center" vertical="center"/>
    </xf>
    <xf numFmtId="49" fontId="3" fillId="0" borderId="34" xfId="0" applyNumberFormat="1" applyFont="1" applyFill="1" applyBorder="1" applyAlignment="1" applyProtection="1">
      <alignment horizontal="center" vertical="center"/>
    </xf>
    <xf numFmtId="49" fontId="3" fillId="0" borderId="16" xfId="0" applyNumberFormat="1" applyFont="1" applyFill="1" applyBorder="1" applyAlignment="1" applyProtection="1">
      <alignment horizontal="center" vertical="center"/>
    </xf>
    <xf numFmtId="0" fontId="30" fillId="0" borderId="0" xfId="0" applyFont="1" applyProtection="1">
      <alignment vertical="center"/>
      <protection hidden="1"/>
    </xf>
    <xf numFmtId="0" fontId="29" fillId="0" borderId="18" xfId="0" applyFont="1" applyBorder="1" applyAlignment="1" applyProtection="1">
      <alignment horizontal="center" vertical="center" shrinkToFit="1"/>
      <protection hidden="1"/>
    </xf>
    <xf numFmtId="0" fontId="29" fillId="0" borderId="18" xfId="0" applyFont="1" applyFill="1" applyBorder="1" applyAlignment="1" applyProtection="1">
      <alignment horizontal="center" vertical="center" shrinkToFit="1"/>
      <protection hidden="1"/>
    </xf>
    <xf numFmtId="0" fontId="30" fillId="0" borderId="18" xfId="0" applyFont="1" applyBorder="1" applyAlignment="1" applyProtection="1">
      <alignment horizontal="left" vertical="center" wrapText="1" shrinkToFit="1"/>
      <protection hidden="1"/>
    </xf>
    <xf numFmtId="0" fontId="29" fillId="0" borderId="18" xfId="0" applyFont="1" applyBorder="1" applyAlignment="1" applyProtection="1">
      <alignment horizontal="left" vertical="center" shrinkToFit="1"/>
      <protection hidden="1"/>
    </xf>
    <xf numFmtId="0" fontId="31" fillId="0" borderId="18" xfId="0" applyFont="1" applyBorder="1" applyAlignment="1" applyProtection="1">
      <alignment vertical="center"/>
      <protection hidden="1"/>
    </xf>
    <xf numFmtId="183" fontId="29" fillId="0" borderId="18" xfId="1" applyNumberFormat="1" applyFont="1" applyFill="1" applyBorder="1" applyAlignment="1" applyProtection="1">
      <alignment vertical="center" shrinkToFit="1"/>
      <protection hidden="1"/>
    </xf>
    <xf numFmtId="0" fontId="29" fillId="0" borderId="18" xfId="0" applyFont="1" applyBorder="1" applyAlignment="1" applyProtection="1">
      <alignment vertical="center"/>
      <protection hidden="1"/>
    </xf>
    <xf numFmtId="183" fontId="29" fillId="0" borderId="18" xfId="0" applyNumberFormat="1" applyFont="1" applyBorder="1" applyAlignment="1" applyProtection="1">
      <alignment vertical="center"/>
      <protection hidden="1"/>
    </xf>
    <xf numFmtId="0" fontId="29" fillId="0" borderId="18" xfId="0" applyFont="1" applyBorder="1" applyAlignment="1" applyProtection="1">
      <alignment vertical="center" shrinkToFit="1"/>
      <protection hidden="1"/>
    </xf>
    <xf numFmtId="0" fontId="29" fillId="0" borderId="18" xfId="0" applyFont="1" applyBorder="1" applyAlignment="1" applyProtection="1">
      <alignment vertical="center" wrapText="1" shrinkToFit="1"/>
      <protection hidden="1"/>
    </xf>
    <xf numFmtId="0" fontId="29" fillId="6" borderId="18" xfId="0" applyFont="1" applyFill="1" applyBorder="1" applyAlignment="1" applyProtection="1">
      <alignment vertical="center" shrinkToFit="1"/>
      <protection hidden="1"/>
    </xf>
    <xf numFmtId="0" fontId="29" fillId="6" borderId="18" xfId="0" applyFont="1" applyFill="1" applyBorder="1" applyAlignment="1" applyProtection="1">
      <alignment vertical="center" wrapText="1" shrinkToFit="1"/>
      <protection hidden="1"/>
    </xf>
    <xf numFmtId="0" fontId="29" fillId="0" borderId="18" xfId="0" applyFont="1" applyBorder="1" applyAlignment="1" applyProtection="1">
      <alignment vertical="center" wrapText="1"/>
      <protection hidden="1"/>
    </xf>
    <xf numFmtId="0" fontId="29" fillId="0" borderId="18" xfId="0" applyFont="1" applyBorder="1" applyAlignment="1" applyProtection="1">
      <alignment horizontal="right" vertical="center"/>
      <protection hidden="1"/>
    </xf>
    <xf numFmtId="0" fontId="30" fillId="0" borderId="18" xfId="0" applyFont="1" applyBorder="1" applyAlignment="1" applyProtection="1">
      <alignment vertical="center" wrapText="1"/>
      <protection hidden="1"/>
    </xf>
    <xf numFmtId="0" fontId="30" fillId="0" borderId="18" xfId="0" applyFont="1" applyBorder="1" applyProtection="1">
      <alignment vertical="center"/>
      <protection hidden="1"/>
    </xf>
    <xf numFmtId="0" fontId="30" fillId="0" borderId="18" xfId="0" applyFont="1" applyFill="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1" fillId="8" borderId="18" xfId="0" applyFont="1" applyFill="1" applyBorder="1" applyAlignment="1" applyProtection="1">
      <alignment horizontal="center" vertical="center"/>
      <protection hidden="1"/>
    </xf>
    <xf numFmtId="0" fontId="30" fillId="8" borderId="18" xfId="0" applyFont="1" applyFill="1" applyBorder="1" applyAlignment="1" applyProtection="1">
      <alignment horizontal="center" vertical="center"/>
      <protection hidden="1"/>
    </xf>
    <xf numFmtId="0" fontId="29" fillId="0" borderId="18" xfId="0" applyFont="1" applyBorder="1" applyAlignment="1" applyProtection="1">
      <alignment horizontal="center" vertical="center" wrapText="1" shrinkToFit="1"/>
      <protection hidden="1"/>
    </xf>
    <xf numFmtId="0" fontId="30" fillId="0" borderId="18" xfId="0" applyFont="1" applyFill="1" applyBorder="1" applyAlignment="1" applyProtection="1">
      <alignment horizontal="center" vertical="center" shrinkToFit="1"/>
      <protection hidden="1"/>
    </xf>
    <xf numFmtId="0" fontId="31" fillId="0" borderId="18" xfId="0" applyFont="1" applyFill="1" applyBorder="1" applyAlignment="1" applyProtection="1">
      <alignment horizontal="center" vertical="center"/>
      <protection hidden="1"/>
    </xf>
    <xf numFmtId="0" fontId="31" fillId="8" borderId="18" xfId="0" applyFont="1" applyFill="1" applyBorder="1" applyAlignment="1" applyProtection="1">
      <alignment vertical="center"/>
      <protection hidden="1"/>
    </xf>
    <xf numFmtId="0" fontId="8" fillId="5" borderId="0" xfId="0" applyFont="1" applyFill="1" applyBorder="1" applyAlignment="1" applyProtection="1">
      <alignment horizontal="right" vertical="center"/>
      <protection locked="0"/>
    </xf>
    <xf numFmtId="49" fontId="3" fillId="2" borderId="9"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center" vertical="center" shrinkToFit="1"/>
      <protection locked="0"/>
    </xf>
    <xf numFmtId="49" fontId="3" fillId="2" borderId="33" xfId="0" applyNumberFormat="1" applyFont="1" applyFill="1" applyBorder="1" applyAlignment="1" applyProtection="1">
      <alignment horizontal="center" vertical="center" shrinkToFit="1"/>
      <protection locked="0"/>
    </xf>
    <xf numFmtId="49" fontId="3" fillId="2" borderId="34" xfId="0" applyNumberFormat="1" applyFont="1" applyFill="1" applyBorder="1" applyAlignment="1" applyProtection="1">
      <alignment horizontal="center" vertical="center" shrinkToFit="1"/>
      <protection locked="0"/>
    </xf>
    <xf numFmtId="49" fontId="3" fillId="2" borderId="35"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32" fillId="0" borderId="0" xfId="0" applyFont="1">
      <alignment vertical="center"/>
    </xf>
    <xf numFmtId="0" fontId="32" fillId="0" borderId="18" xfId="0" applyFont="1" applyBorder="1" applyAlignment="1">
      <alignment horizontal="center" vertical="center"/>
    </xf>
    <xf numFmtId="0" fontId="32" fillId="0" borderId="0" xfId="0" applyFont="1" applyAlignment="1">
      <alignment horizontal="center" vertical="center"/>
    </xf>
    <xf numFmtId="0" fontId="32" fillId="0" borderId="18" xfId="0" applyFont="1" applyBorder="1">
      <alignment vertical="center"/>
    </xf>
    <xf numFmtId="0" fontId="33" fillId="0" borderId="0" xfId="0" applyFont="1">
      <alignment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lignment vertical="center"/>
    </xf>
    <xf numFmtId="0" fontId="35" fillId="0" borderId="0" xfId="0" applyFont="1">
      <alignment vertical="center"/>
    </xf>
    <xf numFmtId="0" fontId="32" fillId="0" borderId="18" xfId="0" applyFont="1" applyBorder="1" applyAlignment="1">
      <alignment vertical="center" wrapText="1"/>
    </xf>
    <xf numFmtId="0" fontId="32" fillId="0" borderId="18" xfId="0" applyFont="1" applyBorder="1" applyAlignment="1">
      <alignment horizontal="center" vertical="center" wrapText="1"/>
    </xf>
    <xf numFmtId="0" fontId="32" fillId="0" borderId="2" xfId="0" applyFont="1" applyBorder="1" applyAlignment="1">
      <alignment horizontal="center" vertical="center"/>
    </xf>
    <xf numFmtId="38" fontId="32" fillId="0" borderId="18" xfId="1" applyFont="1" applyBorder="1" applyAlignment="1">
      <alignment horizontal="right" vertical="center"/>
    </xf>
    <xf numFmtId="0" fontId="13" fillId="0" borderId="0" xfId="0" applyFont="1">
      <alignment vertical="center"/>
    </xf>
    <xf numFmtId="0" fontId="33" fillId="0" borderId="20" xfId="0" applyFont="1" applyBorder="1" applyAlignment="1">
      <alignment horizontal="center" vertical="center" shrinkToFit="1"/>
    </xf>
    <xf numFmtId="0" fontId="35" fillId="0" borderId="0" xfId="0" applyFont="1" applyAlignment="1">
      <alignment horizontal="center" vertical="center"/>
    </xf>
    <xf numFmtId="0" fontId="32" fillId="0" borderId="108" xfId="0" applyFont="1" applyBorder="1">
      <alignment vertical="center"/>
    </xf>
    <xf numFmtId="0" fontId="32" fillId="0" borderId="8" xfId="0" applyFont="1" applyBorder="1" applyAlignment="1">
      <alignment horizontal="center" vertical="center"/>
    </xf>
    <xf numFmtId="0" fontId="30" fillId="0" borderId="8" xfId="0" applyFont="1" applyBorder="1" applyAlignment="1">
      <alignment horizontal="right" vertical="center"/>
    </xf>
    <xf numFmtId="0" fontId="32" fillId="0" borderId="12" xfId="0" applyFont="1" applyBorder="1" applyAlignment="1">
      <alignment vertical="center" wrapText="1"/>
    </xf>
    <xf numFmtId="0" fontId="32" fillId="0" borderId="8" xfId="0" applyFont="1" applyBorder="1">
      <alignment vertical="center"/>
    </xf>
    <xf numFmtId="0" fontId="32" fillId="0" borderId="21" xfId="0" applyFont="1" applyBorder="1">
      <alignment vertical="center"/>
    </xf>
    <xf numFmtId="0" fontId="32" fillId="0" borderId="13" xfId="0" applyFont="1" applyBorder="1">
      <alignment vertical="center"/>
    </xf>
    <xf numFmtId="0" fontId="10" fillId="0" borderId="0" xfId="0" applyFont="1" applyAlignment="1" applyProtection="1">
      <alignment vertical="center"/>
      <protection locked="0"/>
    </xf>
    <xf numFmtId="0" fontId="32" fillId="0" borderId="17" xfId="0" applyFont="1" applyBorder="1">
      <alignment vertical="center"/>
    </xf>
    <xf numFmtId="0" fontId="8" fillId="0" borderId="0" xfId="0" applyFont="1" applyFill="1" applyBorder="1" applyAlignment="1" applyProtection="1">
      <alignment horizontal="center" vertical="center"/>
      <protection locked="0"/>
    </xf>
    <xf numFmtId="0" fontId="35" fillId="0" borderId="0" xfId="0" applyFont="1">
      <alignment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right" vertical="center"/>
      <protection locked="0"/>
    </xf>
    <xf numFmtId="0" fontId="6" fillId="0" borderId="20" xfId="0" applyFont="1" applyBorder="1" applyAlignment="1" applyProtection="1">
      <alignment horizontal="right" vertical="center"/>
      <protection locked="0"/>
    </xf>
    <xf numFmtId="0" fontId="6" fillId="0" borderId="2"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8" fillId="0" borderId="3"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shrinkToFit="1"/>
      <protection locked="0"/>
    </xf>
    <xf numFmtId="0" fontId="34"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12" fillId="0" borderId="0" xfId="0" applyFont="1" applyFill="1" applyAlignment="1" applyProtection="1">
      <alignment vertical="center"/>
      <protection locked="0"/>
    </xf>
    <xf numFmtId="0" fontId="8" fillId="0" borderId="7" xfId="0" applyFont="1" applyFill="1" applyBorder="1" applyAlignment="1" applyProtection="1">
      <alignment vertical="center"/>
      <protection locked="0"/>
    </xf>
    <xf numFmtId="0" fontId="8" fillId="0" borderId="7" xfId="0" applyFont="1" applyFill="1" applyBorder="1" applyAlignment="1" applyProtection="1">
      <alignment vertical="center" shrinkToFit="1"/>
      <protection locked="0"/>
    </xf>
    <xf numFmtId="0" fontId="8" fillId="0" borderId="7" xfId="0" applyFont="1" applyFill="1" applyBorder="1" applyAlignment="1" applyProtection="1">
      <protection locked="0"/>
    </xf>
    <xf numFmtId="0" fontId="8" fillId="0" borderId="5" xfId="0" applyFont="1" applyFill="1" applyBorder="1" applyAlignment="1" applyProtection="1">
      <alignment vertical="center"/>
      <protection locked="0"/>
    </xf>
    <xf numFmtId="0" fontId="8" fillId="0" borderId="0" xfId="0" applyFont="1" applyFill="1" applyBorder="1" applyAlignment="1" applyProtection="1">
      <alignment vertical="center" shrinkToFit="1"/>
      <protection locked="0"/>
    </xf>
    <xf numFmtId="0" fontId="8" fillId="0" borderId="0" xfId="0" applyFont="1" applyFill="1" applyBorder="1" applyAlignment="1" applyProtection="1">
      <protection locked="0"/>
    </xf>
    <xf numFmtId="0" fontId="8" fillId="0" borderId="19"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8" fillId="0" borderId="20" xfId="0" applyFont="1" applyFill="1" applyBorder="1" applyAlignment="1" applyProtection="1">
      <alignment vertical="center" shrinkToFit="1"/>
      <protection locked="0"/>
    </xf>
    <xf numFmtId="0" fontId="8" fillId="0" borderId="20" xfId="0" applyFont="1" applyFill="1" applyBorder="1" applyAlignment="1" applyProtection="1">
      <protection locked="0"/>
    </xf>
    <xf numFmtId="0" fontId="8" fillId="0" borderId="14" xfId="0" applyFont="1" applyFill="1" applyBorder="1" applyAlignment="1" applyProtection="1">
      <alignment vertical="center"/>
      <protection locked="0"/>
    </xf>
    <xf numFmtId="187" fontId="3" fillId="2"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xf>
    <xf numFmtId="188" fontId="3" fillId="2" borderId="0" xfId="0" applyNumberFormat="1" applyFont="1" applyFill="1" applyBorder="1" applyAlignment="1" applyProtection="1">
      <alignment horizontal="center" vertical="center" shrinkToFit="1"/>
      <protection locked="0"/>
    </xf>
    <xf numFmtId="189" fontId="3" fillId="2" borderId="19"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center" shrinkToFit="1"/>
      <protection locked="0"/>
    </xf>
    <xf numFmtId="0" fontId="3" fillId="0" borderId="0" xfId="0" applyFont="1" applyFill="1" applyAlignment="1" applyProtection="1">
      <alignment vertical="top"/>
      <protection locked="0"/>
    </xf>
    <xf numFmtId="0" fontId="9" fillId="9" borderId="0" xfId="0" applyFont="1" applyFill="1" applyBorder="1" applyAlignment="1" applyProtection="1">
      <alignment horizontal="right" vertical="center"/>
      <protection locked="0"/>
    </xf>
    <xf numFmtId="0" fontId="9" fillId="0" borderId="4"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6" fillId="0" borderId="0" xfId="0" applyFont="1" applyAlignment="1" applyProtection="1">
      <protection locked="0"/>
    </xf>
    <xf numFmtId="0" fontId="3" fillId="0" borderId="0" xfId="0" applyFont="1" applyFill="1" applyAlignment="1" applyProtection="1">
      <alignment horizontal="left" wrapText="1"/>
      <protection locked="0"/>
    </xf>
    <xf numFmtId="0" fontId="6" fillId="0" borderId="0" xfId="0" applyFont="1" applyFill="1" applyAlignment="1" applyProtection="1">
      <protection locked="0"/>
    </xf>
    <xf numFmtId="0" fontId="12" fillId="0" borderId="17" xfId="0" applyFont="1" applyFill="1" applyBorder="1" applyAlignment="1" applyProtection="1">
      <protection locked="0"/>
    </xf>
    <xf numFmtId="0" fontId="12" fillId="0" borderId="13" xfId="0" applyFont="1" applyFill="1" applyBorder="1" applyAlignment="1" applyProtection="1">
      <protection locked="0"/>
    </xf>
    <xf numFmtId="0" fontId="12" fillId="0" borderId="20" xfId="0" applyFont="1" applyFill="1" applyBorder="1" applyAlignment="1" applyProtection="1">
      <alignment shrinkToFit="1"/>
      <protection locked="0"/>
    </xf>
    <xf numFmtId="0" fontId="8" fillId="7" borderId="13" xfId="0" applyFont="1" applyFill="1" applyBorder="1" applyAlignment="1" applyProtection="1">
      <alignment horizontal="right" vertical="center"/>
      <protection locked="0"/>
    </xf>
    <xf numFmtId="0" fontId="8" fillId="7" borderId="2" xfId="0" applyFont="1" applyFill="1" applyBorder="1" applyAlignment="1" applyProtection="1">
      <alignment horizontal="right" vertical="center"/>
      <protection locked="0"/>
    </xf>
    <xf numFmtId="0" fontId="9" fillId="7" borderId="0" xfId="0" applyFont="1" applyFill="1" applyBorder="1" applyAlignment="1" applyProtection="1">
      <alignment horizontal="right" vertical="center"/>
      <protection locked="0"/>
    </xf>
    <xf numFmtId="0" fontId="3" fillId="7" borderId="0" xfId="0" applyFont="1" applyFill="1" applyBorder="1" applyAlignment="1" applyProtection="1">
      <alignment horizontal="right" vertical="center"/>
      <protection locked="0"/>
    </xf>
    <xf numFmtId="0" fontId="34" fillId="4" borderId="18" xfId="0" applyFont="1" applyFill="1" applyBorder="1" applyAlignment="1">
      <alignment horizontal="righ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0" fontId="32" fillId="7" borderId="18" xfId="0" applyFont="1" applyFill="1" applyBorder="1" applyAlignment="1">
      <alignment horizontal="center" vertical="center"/>
    </xf>
    <xf numFmtId="0" fontId="32" fillId="7" borderId="0" xfId="0" applyFont="1" applyFill="1" applyAlignment="1">
      <alignment horizontal="center" vertical="center"/>
    </xf>
    <xf numFmtId="0" fontId="32" fillId="4" borderId="18" xfId="0" applyFont="1" applyFill="1" applyBorder="1" applyAlignment="1">
      <alignment vertical="center" shrinkToFit="1"/>
    </xf>
    <xf numFmtId="38" fontId="32" fillId="0" borderId="8" xfId="1" applyFont="1" applyFill="1" applyBorder="1" applyAlignment="1">
      <alignment horizontal="right" vertical="center"/>
    </xf>
    <xf numFmtId="0" fontId="32" fillId="2" borderId="18" xfId="0" applyFont="1" applyFill="1" applyBorder="1" applyAlignment="1">
      <alignment horizontal="center" vertical="center"/>
    </xf>
    <xf numFmtId="38" fontId="32" fillId="2" borderId="18" xfId="1" applyFont="1" applyFill="1" applyBorder="1" applyAlignment="1">
      <alignment horizontal="right" vertical="center"/>
    </xf>
    <xf numFmtId="38" fontId="32" fillId="2" borderId="8" xfId="1" applyFont="1" applyFill="1" applyBorder="1" applyAlignment="1">
      <alignment horizontal="right" vertical="center"/>
    </xf>
    <xf numFmtId="38" fontId="32" fillId="2" borderId="7" xfId="1" applyFont="1" applyFill="1" applyBorder="1" applyAlignment="1">
      <alignment horizontal="right" vertical="center"/>
    </xf>
    <xf numFmtId="38" fontId="32" fillId="2" borderId="12" xfId="1" applyFont="1" applyFill="1" applyBorder="1" applyAlignment="1">
      <alignment horizontal="right" vertical="center"/>
    </xf>
    <xf numFmtId="38" fontId="32" fillId="2" borderId="0" xfId="1" applyFont="1" applyFill="1" applyBorder="1" applyAlignment="1">
      <alignment horizontal="right" vertical="center"/>
    </xf>
    <xf numFmtId="38" fontId="32" fillId="2" borderId="21" xfId="1" applyFont="1" applyFill="1" applyBorder="1" applyAlignment="1">
      <alignment horizontal="right" vertical="center"/>
    </xf>
    <xf numFmtId="38" fontId="32" fillId="2" borderId="20" xfId="1" applyFont="1" applyFill="1" applyBorder="1" applyAlignment="1">
      <alignment horizontal="right" vertical="center"/>
    </xf>
    <xf numFmtId="0" fontId="32" fillId="2" borderId="18" xfId="0" applyFont="1" applyFill="1" applyBorder="1" applyAlignment="1">
      <alignment horizontal="right" vertical="center"/>
    </xf>
    <xf numFmtId="0" fontId="8" fillId="7" borderId="20" xfId="0" applyFont="1" applyFill="1" applyBorder="1" applyAlignment="1" applyProtection="1">
      <alignment horizontal="right" vertical="center"/>
      <protection locked="0"/>
    </xf>
    <xf numFmtId="0" fontId="8" fillId="7" borderId="2" xfId="0" applyFont="1" applyFill="1" applyBorder="1" applyAlignment="1" applyProtection="1">
      <alignment horizontal="right" vertical="center"/>
    </xf>
    <xf numFmtId="0" fontId="8" fillId="7" borderId="18" xfId="0" applyFont="1" applyFill="1" applyBorder="1" applyAlignment="1" applyProtection="1">
      <alignment horizontal="center" vertical="center" shrinkToFit="1"/>
      <protection locked="0"/>
    </xf>
    <xf numFmtId="0" fontId="43" fillId="0" borderId="0" xfId="0" applyFont="1" applyFill="1" applyAlignment="1" applyProtection="1">
      <alignment vertical="center"/>
      <protection locked="0"/>
    </xf>
    <xf numFmtId="0" fontId="12" fillId="0" borderId="0" xfId="0" applyFont="1" applyFill="1" applyBorder="1" applyAlignment="1" applyProtection="1">
      <protection locked="0"/>
    </xf>
    <xf numFmtId="0" fontId="6" fillId="0" borderId="0" xfId="0" applyFont="1" applyFill="1" applyAlignment="1" applyProtection="1">
      <alignment horizontal="left" vertical="center" shrinkToFit="1"/>
      <protection locked="0"/>
    </xf>
    <xf numFmtId="0" fontId="3" fillId="0" borderId="5" xfId="0" applyFont="1" applyFill="1" applyBorder="1" applyAlignment="1" applyProtection="1">
      <alignment horizontal="left" wrapText="1"/>
      <protection locked="0"/>
    </xf>
    <xf numFmtId="0" fontId="6" fillId="0" borderId="19" xfId="0" applyFont="1" applyFill="1" applyBorder="1" applyAlignment="1" applyProtection="1">
      <protection locked="0"/>
    </xf>
    <xf numFmtId="0" fontId="6" fillId="0" borderId="14" xfId="0" applyFont="1" applyFill="1" applyBorder="1" applyAlignment="1" applyProtection="1">
      <protection locked="0"/>
    </xf>
    <xf numFmtId="0" fontId="12" fillId="0" borderId="0" xfId="0" applyFont="1" applyFill="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80" fontId="6" fillId="0" borderId="13" xfId="0" applyNumberFormat="1" applyFont="1" applyFill="1" applyBorder="1" applyAlignment="1" applyProtection="1">
      <alignment horizontal="center" vertical="center"/>
    </xf>
    <xf numFmtId="180" fontId="6" fillId="0" borderId="20" xfId="0" applyNumberFormat="1" applyFont="1" applyFill="1" applyBorder="1" applyAlignment="1" applyProtection="1">
      <alignment horizontal="center" vertical="center"/>
    </xf>
    <xf numFmtId="176" fontId="6" fillId="2" borderId="9" xfId="0" applyNumberFormat="1" applyFont="1" applyFill="1" applyBorder="1" applyAlignment="1" applyProtection="1">
      <alignment horizontal="right" vertical="center" shrinkToFit="1"/>
      <protection locked="0"/>
    </xf>
    <xf numFmtId="176" fontId="6" fillId="2" borderId="11" xfId="0" applyNumberFormat="1" applyFont="1" applyFill="1" applyBorder="1" applyAlignment="1" applyProtection="1">
      <alignment horizontal="right" vertical="center" shrinkToFit="1"/>
      <protection locked="0"/>
    </xf>
    <xf numFmtId="176" fontId="6" fillId="2" borderId="15" xfId="0" applyNumberFormat="1" applyFont="1" applyFill="1" applyBorder="1" applyAlignment="1" applyProtection="1">
      <alignment horizontal="right" vertical="center" shrinkToFit="1"/>
      <protection locked="0"/>
    </xf>
    <xf numFmtId="176" fontId="6" fillId="2" borderId="16" xfId="0" applyNumberFormat="1" applyFont="1" applyFill="1" applyBorder="1" applyAlignment="1" applyProtection="1">
      <alignment horizontal="right" vertical="center" shrinkToFit="1"/>
      <protection locked="0"/>
    </xf>
    <xf numFmtId="178" fontId="6" fillId="0" borderId="9" xfId="0" applyNumberFormat="1" applyFont="1" applyFill="1" applyBorder="1" applyAlignment="1" applyProtection="1">
      <alignment horizontal="right" vertical="center"/>
    </xf>
    <xf numFmtId="178" fontId="6" fillId="0" borderId="11" xfId="0" applyNumberFormat="1" applyFont="1" applyFill="1" applyBorder="1" applyAlignment="1" applyProtection="1">
      <alignment horizontal="right" vertical="center"/>
    </xf>
    <xf numFmtId="178" fontId="6" fillId="0" borderId="15" xfId="0" applyNumberFormat="1" applyFont="1" applyFill="1" applyBorder="1" applyAlignment="1" applyProtection="1">
      <alignment horizontal="right" vertical="center"/>
    </xf>
    <xf numFmtId="178" fontId="6" fillId="0" borderId="16" xfId="0" applyNumberFormat="1" applyFont="1" applyFill="1" applyBorder="1" applyAlignment="1" applyProtection="1">
      <alignment horizontal="right" vertical="center"/>
    </xf>
    <xf numFmtId="180" fontId="6" fillId="2" borderId="90" xfId="0" applyNumberFormat="1" applyFont="1" applyFill="1" applyBorder="1" applyAlignment="1" applyProtection="1">
      <alignment horizontal="center" vertical="center" shrinkToFit="1"/>
      <protection locked="0"/>
    </xf>
    <xf numFmtId="180" fontId="6" fillId="2" borderId="57" xfId="0" applyNumberFormat="1" applyFont="1" applyFill="1" applyBorder="1" applyAlignment="1" applyProtection="1">
      <alignment horizontal="center" vertical="center" shrinkToFit="1"/>
      <protection locked="0"/>
    </xf>
    <xf numFmtId="0" fontId="9" fillId="0" borderId="89"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180" fontId="6" fillId="2" borderId="90" xfId="0" applyNumberFormat="1" applyFont="1" applyFill="1" applyBorder="1" applyAlignment="1" applyProtection="1">
      <alignment horizontal="center" vertical="center"/>
      <protection locked="0"/>
    </xf>
    <xf numFmtId="180" fontId="6" fillId="2" borderId="57" xfId="0" applyNumberFormat="1" applyFont="1" applyFill="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6" fillId="0" borderId="7" xfId="0" applyFont="1" applyBorder="1" applyAlignment="1" applyProtection="1">
      <alignment horizontal="right" vertical="center"/>
      <protection locked="0"/>
    </xf>
    <xf numFmtId="0" fontId="6" fillId="0" borderId="20" xfId="0" applyFont="1" applyBorder="1" applyAlignment="1" applyProtection="1">
      <alignment horizontal="righ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7"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176" fontId="6" fillId="2" borderId="9" xfId="0" applyNumberFormat="1" applyFont="1" applyFill="1" applyBorder="1" applyAlignment="1" applyProtection="1">
      <alignment horizontal="right" vertical="center"/>
      <protection locked="0"/>
    </xf>
    <xf numFmtId="176" fontId="6" fillId="2" borderId="11" xfId="0" applyNumberFormat="1" applyFont="1" applyFill="1" applyBorder="1" applyAlignment="1" applyProtection="1">
      <alignment horizontal="right" vertical="center"/>
      <protection locked="0"/>
    </xf>
    <xf numFmtId="180" fontId="6" fillId="0" borderId="99" xfId="0" applyNumberFormat="1" applyFont="1" applyFill="1" applyBorder="1" applyAlignment="1" applyProtection="1">
      <alignment horizontal="center" vertical="center"/>
    </xf>
    <xf numFmtId="180" fontId="6" fillId="0" borderId="72" xfId="0" applyNumberFormat="1" applyFont="1" applyFill="1" applyBorder="1" applyAlignment="1" applyProtection="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49" fontId="41" fillId="0" borderId="0" xfId="0" applyNumberFormat="1" applyFont="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protection locked="0"/>
    </xf>
    <xf numFmtId="185" fontId="8" fillId="2" borderId="1" xfId="0" applyNumberFormat="1" applyFont="1" applyFill="1" applyBorder="1" applyAlignment="1" applyProtection="1">
      <alignment horizontal="center" vertical="center"/>
      <protection locked="0"/>
    </xf>
    <xf numFmtId="185" fontId="8" fillId="2" borderId="2" xfId="0" applyNumberFormat="1" applyFont="1" applyFill="1" applyBorder="1" applyAlignment="1" applyProtection="1">
      <alignment horizontal="center" vertical="center"/>
      <protection locked="0"/>
    </xf>
    <xf numFmtId="185" fontId="8" fillId="2" borderId="3"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6" fillId="4" borderId="4"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20"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0"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left" vertical="center" shrinkToFit="1"/>
      <protection locked="0"/>
    </xf>
    <xf numFmtId="0" fontId="9" fillId="0" borderId="5" xfId="0" applyFont="1" applyFill="1" applyBorder="1" applyAlignment="1" applyProtection="1">
      <alignment horizontal="left" vertical="center" shrinkToFit="1"/>
      <protection locked="0"/>
    </xf>
    <xf numFmtId="0" fontId="9" fillId="4" borderId="4" xfId="0" applyNumberFormat="1" applyFont="1" applyFill="1" applyBorder="1" applyAlignment="1" applyProtection="1">
      <alignment horizontal="center" vertical="center" shrinkToFit="1"/>
      <protection locked="0"/>
    </xf>
    <xf numFmtId="0" fontId="9" fillId="4" borderId="7" xfId="0" applyNumberFormat="1" applyFont="1" applyFill="1" applyBorder="1" applyAlignment="1" applyProtection="1">
      <alignment horizontal="center" vertical="center" shrinkToFit="1"/>
      <protection locked="0"/>
    </xf>
    <xf numFmtId="0" fontId="9" fillId="4" borderId="13" xfId="0" applyNumberFormat="1" applyFont="1" applyFill="1" applyBorder="1" applyAlignment="1" applyProtection="1">
      <alignment horizontal="center" vertical="center" shrinkToFit="1"/>
      <protection locked="0"/>
    </xf>
    <xf numFmtId="0" fontId="9" fillId="4" borderId="20" xfId="0" applyNumberFormat="1" applyFont="1" applyFill="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8" xfId="0" applyFont="1" applyBorder="1" applyAlignment="1" applyProtection="1">
      <alignment vertical="center" shrinkToFit="1"/>
      <protection locked="0"/>
    </xf>
    <xf numFmtId="176" fontId="6" fillId="0" borderId="1" xfId="0" applyNumberFormat="1" applyFont="1" applyFill="1" applyBorder="1" applyAlignment="1" applyProtection="1">
      <alignment horizontal="center" vertical="center" shrinkToFit="1"/>
    </xf>
    <xf numFmtId="176" fontId="6" fillId="0" borderId="2" xfId="0" applyNumberFormat="1"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180" fontId="6" fillId="2" borderId="1" xfId="0" applyNumberFormat="1" applyFont="1" applyFill="1" applyBorder="1" applyAlignment="1" applyProtection="1">
      <alignment horizontal="center" vertical="center" shrinkToFit="1"/>
      <protection locked="0"/>
    </xf>
    <xf numFmtId="180" fontId="6" fillId="2" borderId="2"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right" vertical="center"/>
      <protection locked="0"/>
    </xf>
    <xf numFmtId="176" fontId="6" fillId="2" borderId="16" xfId="0" applyNumberFormat="1" applyFont="1" applyFill="1" applyBorder="1" applyAlignment="1" applyProtection="1">
      <alignment horizontal="right" vertical="center"/>
      <protection locked="0"/>
    </xf>
    <xf numFmtId="0" fontId="24" fillId="0" borderId="18" xfId="0" applyFont="1" applyFill="1" applyBorder="1" applyAlignment="1" applyProtection="1">
      <alignment horizontal="center" vertical="center" wrapText="1" shrinkToFit="1"/>
      <protection locked="0"/>
    </xf>
    <xf numFmtId="0" fontId="24" fillId="0" borderId="8" xfId="0" applyFont="1" applyFill="1" applyBorder="1" applyAlignment="1" applyProtection="1">
      <alignment horizontal="center" vertical="center" wrapText="1" shrinkToFit="1"/>
      <protection locked="0"/>
    </xf>
    <xf numFmtId="0" fontId="9" fillId="0" borderId="4" xfId="0" applyFont="1" applyFill="1" applyBorder="1" applyAlignment="1" applyProtection="1">
      <alignment horizontal="center" vertical="center" wrapText="1" shrinkToFit="1"/>
      <protection locked="0"/>
    </xf>
    <xf numFmtId="0" fontId="9" fillId="0" borderId="7" xfId="0"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vertical="center" wrapText="1" shrinkToFit="1"/>
      <protection locked="0"/>
    </xf>
    <xf numFmtId="0" fontId="9" fillId="0" borderId="13" xfId="0" applyFont="1" applyFill="1" applyBorder="1" applyAlignment="1" applyProtection="1">
      <alignment horizontal="center" vertical="center" wrapText="1" shrinkToFit="1"/>
      <protection locked="0"/>
    </xf>
    <xf numFmtId="0" fontId="9" fillId="0" borderId="20" xfId="0" applyFont="1" applyFill="1" applyBorder="1" applyAlignment="1" applyProtection="1">
      <alignment horizontal="center" vertical="center" wrapText="1" shrinkToFit="1"/>
      <protection locked="0"/>
    </xf>
    <xf numFmtId="0" fontId="9" fillId="0" borderId="14" xfId="0" applyFont="1" applyFill="1" applyBorder="1" applyAlignment="1" applyProtection="1">
      <alignment horizontal="center" vertical="center" wrapText="1" shrinkToFit="1"/>
      <protection locked="0"/>
    </xf>
    <xf numFmtId="0" fontId="8" fillId="7" borderId="4" xfId="0" applyFont="1" applyFill="1" applyBorder="1" applyAlignment="1" applyProtection="1">
      <alignment horizontal="center" vertical="center" wrapText="1" shrinkToFit="1"/>
      <protection locked="0"/>
    </xf>
    <xf numFmtId="0" fontId="8" fillId="7" borderId="7" xfId="0" applyFont="1" applyFill="1" applyBorder="1" applyAlignment="1" applyProtection="1">
      <alignment horizontal="center" vertical="center" shrinkToFit="1"/>
      <protection locked="0"/>
    </xf>
    <xf numFmtId="0" fontId="8" fillId="7" borderId="5" xfId="0" applyFont="1" applyFill="1" applyBorder="1" applyAlignment="1" applyProtection="1">
      <alignment horizontal="center" vertical="center" shrinkToFit="1"/>
      <protection locked="0"/>
    </xf>
    <xf numFmtId="0" fontId="8" fillId="7" borderId="13" xfId="0" applyFont="1" applyFill="1" applyBorder="1" applyAlignment="1" applyProtection="1">
      <alignment horizontal="center" vertical="center" shrinkToFit="1"/>
      <protection locked="0"/>
    </xf>
    <xf numFmtId="0" fontId="8" fillId="7" borderId="20" xfId="0" applyFont="1" applyFill="1" applyBorder="1" applyAlignment="1" applyProtection="1">
      <alignment horizontal="center" vertical="center" shrinkToFit="1"/>
      <protection locked="0"/>
    </xf>
    <xf numFmtId="0" fontId="8" fillId="7" borderId="14" xfId="0" applyFont="1" applyFill="1" applyBorder="1" applyAlignment="1" applyProtection="1">
      <alignment horizontal="center" vertical="center" shrinkToFit="1"/>
      <protection locked="0"/>
    </xf>
    <xf numFmtId="186" fontId="9" fillId="0" borderId="0" xfId="2" applyNumberFormat="1" applyFont="1" applyAlignment="1" applyProtection="1">
      <alignment vertical="center"/>
      <protection locked="0"/>
    </xf>
    <xf numFmtId="0" fontId="9" fillId="0" borderId="18"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1"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178" fontId="6" fillId="2" borderId="15" xfId="0" applyNumberFormat="1" applyFont="1" applyFill="1" applyBorder="1" applyAlignment="1" applyProtection="1">
      <alignment horizontal="right" vertical="center"/>
      <protection locked="0"/>
    </xf>
    <xf numFmtId="178" fontId="6" fillId="2" borderId="16" xfId="0" applyNumberFormat="1" applyFont="1" applyFill="1" applyBorder="1" applyAlignment="1" applyProtection="1">
      <alignment horizontal="right" vertical="center"/>
      <protection locked="0"/>
    </xf>
    <xf numFmtId="178" fontId="6" fillId="2" borderId="9" xfId="0" applyNumberFormat="1" applyFont="1" applyFill="1" applyBorder="1" applyAlignment="1" applyProtection="1">
      <alignment horizontal="right" vertical="center"/>
      <protection locked="0"/>
    </xf>
    <xf numFmtId="178" fontId="6" fillId="2" borderId="11" xfId="0" applyNumberFormat="1" applyFont="1" applyFill="1" applyBorder="1" applyAlignment="1" applyProtection="1">
      <alignment horizontal="right" vertical="center"/>
      <protection locked="0"/>
    </xf>
    <xf numFmtId="0" fontId="16" fillId="0" borderId="70" xfId="0" applyFont="1" applyFill="1" applyBorder="1" applyAlignment="1" applyProtection="1">
      <alignment horizontal="right" vertical="top"/>
    </xf>
    <xf numFmtId="49" fontId="9" fillId="0" borderId="4"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49" fontId="9" fillId="0" borderId="13" xfId="0" applyNumberFormat="1" applyFont="1" applyFill="1" applyBorder="1" applyAlignment="1" applyProtection="1">
      <alignment horizontal="center" vertical="center" wrapText="1"/>
      <protection locked="0"/>
    </xf>
    <xf numFmtId="49" fontId="9" fillId="0" borderId="14" xfId="0" applyNumberFormat="1" applyFont="1" applyFill="1" applyBorder="1" applyAlignment="1" applyProtection="1">
      <alignment horizontal="center" vertical="center" wrapText="1"/>
      <protection locked="0"/>
    </xf>
    <xf numFmtId="49" fontId="9" fillId="7" borderId="4" xfId="0" applyNumberFormat="1" applyFont="1" applyFill="1" applyBorder="1" applyAlignment="1" applyProtection="1">
      <alignment horizontal="center" vertical="center" wrapText="1"/>
      <protection locked="0"/>
    </xf>
    <xf numFmtId="49" fontId="9" fillId="7" borderId="7" xfId="0" applyNumberFormat="1" applyFont="1" applyFill="1" applyBorder="1" applyAlignment="1" applyProtection="1">
      <alignment horizontal="center" vertical="center" wrapText="1"/>
      <protection locked="0"/>
    </xf>
    <xf numFmtId="49" fontId="9" fillId="7" borderId="28" xfId="0" applyNumberFormat="1" applyFont="1" applyFill="1" applyBorder="1" applyAlignment="1" applyProtection="1">
      <alignment horizontal="center" vertical="center" wrapText="1"/>
      <protection locked="0"/>
    </xf>
    <xf numFmtId="49" fontId="8" fillId="4" borderId="13" xfId="0" applyNumberFormat="1" applyFont="1" applyFill="1" applyBorder="1" applyAlignment="1" applyProtection="1">
      <alignment horizontal="center" vertical="center"/>
      <protection locked="0"/>
    </xf>
    <xf numFmtId="49" fontId="8" fillId="4" borderId="20" xfId="0" applyNumberFormat="1" applyFont="1" applyFill="1" applyBorder="1" applyAlignment="1" applyProtection="1">
      <alignment horizontal="center" vertical="center"/>
      <protection locked="0"/>
    </xf>
    <xf numFmtId="49" fontId="8" fillId="4" borderId="26" xfId="0" applyNumberFormat="1" applyFont="1" applyFill="1" applyBorder="1" applyAlignment="1" applyProtection="1">
      <alignment horizontal="center" vertical="center"/>
      <protection locked="0"/>
    </xf>
    <xf numFmtId="49" fontId="9" fillId="0" borderId="24" xfId="0" applyNumberFormat="1" applyFont="1" applyFill="1" applyBorder="1" applyAlignment="1" applyProtection="1">
      <alignment horizontal="center" wrapText="1"/>
      <protection hidden="1"/>
    </xf>
    <xf numFmtId="49" fontId="9" fillId="0" borderId="0" xfId="0" applyNumberFormat="1" applyFont="1" applyFill="1" applyBorder="1" applyAlignment="1" applyProtection="1">
      <alignment horizontal="center" wrapText="1"/>
      <protection hidden="1"/>
    </xf>
    <xf numFmtId="49" fontId="9" fillId="0" borderId="27" xfId="0" applyNumberFormat="1" applyFont="1" applyFill="1" applyBorder="1" applyAlignment="1" applyProtection="1">
      <alignment horizontal="center" wrapText="1"/>
      <protection hidden="1"/>
    </xf>
    <xf numFmtId="0" fontId="6" fillId="5" borderId="16"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6" xfId="0" applyFont="1" applyFill="1" applyBorder="1" applyAlignment="1" applyProtection="1">
      <alignment horizontal="center" vertical="center"/>
      <protection locked="0"/>
    </xf>
    <xf numFmtId="49" fontId="9" fillId="2" borderId="22" xfId="0" applyNumberFormat="1" applyFont="1" applyFill="1" applyBorder="1" applyAlignment="1" applyProtection="1">
      <alignment horizontal="center" vertical="center" wrapText="1"/>
      <protection locked="0"/>
    </xf>
    <xf numFmtId="49" fontId="9" fillId="2" borderId="2" xfId="0" applyNumberFormat="1" applyFont="1" applyFill="1" applyBorder="1" applyAlignment="1" applyProtection="1">
      <alignment horizontal="center" vertical="center" wrapText="1"/>
      <protection locked="0"/>
    </xf>
    <xf numFmtId="49" fontId="9" fillId="2" borderId="22"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0" borderId="39" xfId="0" applyNumberFormat="1" applyFont="1" applyFill="1" applyBorder="1" applyAlignment="1" applyProtection="1">
      <alignment horizontal="center" wrapText="1"/>
      <protection locked="0"/>
    </xf>
    <xf numFmtId="49" fontId="9" fillId="0" borderId="38" xfId="0" applyNumberFormat="1" applyFont="1" applyFill="1" applyBorder="1" applyAlignment="1" applyProtection="1">
      <alignment horizontal="center" wrapText="1"/>
      <protection locked="0"/>
    </xf>
    <xf numFmtId="49" fontId="9" fillId="0" borderId="40" xfId="0" applyNumberFormat="1" applyFont="1" applyFill="1" applyBorder="1" applyAlignment="1" applyProtection="1">
      <alignment horizontal="center" wrapText="1"/>
      <protection locked="0"/>
    </xf>
    <xf numFmtId="49" fontId="22" fillId="0" borderId="25" xfId="0" applyNumberFormat="1" applyFont="1" applyFill="1" applyBorder="1" applyAlignment="1" applyProtection="1">
      <alignment horizontal="center" vertical="center" wrapText="1"/>
      <protection locked="0"/>
    </xf>
    <xf numFmtId="49" fontId="22" fillId="0" borderId="20" xfId="0" applyNumberFormat="1"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protection hidden="1"/>
    </xf>
    <xf numFmtId="49" fontId="22" fillId="0" borderId="20" xfId="0" applyNumberFormat="1" applyFont="1" applyFill="1" applyBorder="1" applyAlignment="1" applyProtection="1">
      <alignment horizontal="center" vertical="center"/>
      <protection hidden="1"/>
    </xf>
    <xf numFmtId="49" fontId="22" fillId="0" borderId="26" xfId="0" applyNumberFormat="1" applyFont="1" applyFill="1" applyBorder="1" applyAlignment="1" applyProtection="1">
      <alignment horizontal="center" vertical="center"/>
      <protection hidden="1"/>
    </xf>
    <xf numFmtId="49" fontId="9" fillId="0" borderId="25" xfId="0" applyNumberFormat="1" applyFont="1" applyFill="1" applyBorder="1" applyAlignment="1" applyProtection="1">
      <alignment horizontal="center"/>
      <protection locked="0"/>
    </xf>
    <xf numFmtId="49" fontId="9" fillId="0" borderId="20" xfId="0" applyNumberFormat="1" applyFont="1" applyFill="1" applyBorder="1" applyAlignment="1" applyProtection="1">
      <alignment horizontal="center"/>
      <protection locked="0"/>
    </xf>
    <xf numFmtId="49" fontId="9" fillId="0" borderId="26" xfId="0" applyNumberFormat="1" applyFont="1" applyFill="1" applyBorder="1" applyAlignment="1" applyProtection="1">
      <alignment horizontal="center"/>
      <protection locked="0"/>
    </xf>
    <xf numFmtId="49" fontId="28" fillId="2" borderId="23" xfId="0" applyNumberFormat="1" applyFont="1" applyFill="1" applyBorder="1" applyAlignment="1" applyProtection="1">
      <alignment horizontal="center" vertical="center"/>
      <protection locked="0"/>
    </xf>
    <xf numFmtId="49" fontId="28" fillId="2" borderId="7" xfId="0" applyNumberFormat="1" applyFont="1" applyFill="1" applyBorder="1" applyAlignment="1" applyProtection="1">
      <alignment horizontal="center" vertical="center"/>
      <protection locked="0"/>
    </xf>
    <xf numFmtId="49" fontId="28" fillId="2" borderId="25" xfId="0" applyNumberFormat="1" applyFont="1" applyFill="1" applyBorder="1" applyAlignment="1" applyProtection="1">
      <alignment horizontal="center" vertical="center"/>
      <protection locked="0"/>
    </xf>
    <xf numFmtId="49" fontId="28" fillId="2" borderId="20" xfId="0" applyNumberFormat="1" applyFont="1" applyFill="1" applyBorder="1" applyAlignment="1" applyProtection="1">
      <alignment horizontal="center" vertical="center"/>
      <protection locked="0"/>
    </xf>
    <xf numFmtId="49" fontId="11" fillId="2" borderId="24"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indent="2"/>
      <protection hidden="1"/>
    </xf>
    <xf numFmtId="0" fontId="8" fillId="0" borderId="11" xfId="0" applyFont="1" applyFill="1" applyBorder="1" applyAlignment="1" applyProtection="1">
      <alignment horizontal="left" vertical="center" indent="2"/>
      <protection hidden="1"/>
    </xf>
    <xf numFmtId="0" fontId="8" fillId="0" borderId="41" xfId="0" applyFont="1" applyFill="1" applyBorder="1" applyAlignment="1" applyProtection="1">
      <alignment horizontal="left" vertical="center" indent="2"/>
      <protection hidden="1"/>
    </xf>
    <xf numFmtId="0" fontId="8" fillId="0" borderId="15" xfId="0" applyFont="1" applyFill="1" applyBorder="1" applyAlignment="1" applyProtection="1">
      <alignment horizontal="left" vertical="center" indent="2"/>
      <protection hidden="1"/>
    </xf>
    <xf numFmtId="0" fontId="8" fillId="0" borderId="16" xfId="0" applyFont="1" applyFill="1" applyBorder="1" applyAlignment="1" applyProtection="1">
      <alignment horizontal="left" vertical="center" indent="2"/>
      <protection hidden="1"/>
    </xf>
    <xf numFmtId="0" fontId="8" fillId="0" borderId="43" xfId="0" applyFont="1" applyFill="1" applyBorder="1" applyAlignment="1" applyProtection="1">
      <alignment horizontal="left" vertical="center" indent="2"/>
      <protection hidden="1"/>
    </xf>
    <xf numFmtId="0" fontId="11" fillId="0" borderId="1" xfId="0" applyFont="1" applyFill="1" applyBorder="1" applyAlignment="1" applyProtection="1">
      <alignment horizontal="right" vertical="center" shrinkToFit="1"/>
    </xf>
    <xf numFmtId="0" fontId="11" fillId="0" borderId="2" xfId="0" applyFont="1" applyFill="1" applyBorder="1" applyAlignment="1" applyProtection="1">
      <alignment horizontal="right" vertical="center" shrinkToFit="1"/>
    </xf>
    <xf numFmtId="49" fontId="9" fillId="0" borderId="1"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49" fontId="9" fillId="0" borderId="29" xfId="0" applyNumberFormat="1" applyFont="1" applyFill="1" applyBorder="1" applyAlignment="1" applyProtection="1">
      <alignment horizontal="center" vertical="center" wrapText="1"/>
      <protection locked="0"/>
    </xf>
    <xf numFmtId="49" fontId="9" fillId="0" borderId="100" xfId="0" applyNumberFormat="1" applyFont="1" applyFill="1" applyBorder="1" applyAlignment="1" applyProtection="1">
      <alignment horizontal="center" vertical="center"/>
      <protection locked="0"/>
    </xf>
    <xf numFmtId="49" fontId="9" fillId="0" borderId="61" xfId="0" applyNumberFormat="1" applyFont="1" applyFill="1" applyBorder="1" applyAlignment="1" applyProtection="1">
      <alignment horizontal="center" vertical="center"/>
      <protection locked="0"/>
    </xf>
    <xf numFmtId="49" fontId="9" fillId="0" borderId="62" xfId="0" applyNumberFormat="1" applyFont="1" applyFill="1" applyBorder="1" applyAlignment="1" applyProtection="1">
      <alignment horizontal="center" vertical="center"/>
      <protection locked="0"/>
    </xf>
    <xf numFmtId="0" fontId="6" fillId="7" borderId="16" xfId="0" applyFont="1" applyFill="1" applyBorder="1" applyAlignment="1" applyProtection="1">
      <alignment horizontal="center" vertical="center"/>
    </xf>
    <xf numFmtId="0" fontId="6" fillId="5" borderId="7" xfId="0" applyFont="1" applyFill="1" applyBorder="1" applyAlignment="1" applyProtection="1">
      <alignment horizontal="center" vertical="center"/>
      <protection locked="0"/>
    </xf>
    <xf numFmtId="0" fontId="6" fillId="7" borderId="34" xfId="0" applyFont="1" applyFill="1" applyBorder="1" applyAlignment="1" applyProtection="1">
      <alignment horizontal="center" vertical="center"/>
    </xf>
    <xf numFmtId="49" fontId="11" fillId="2" borderId="25"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protection locked="0"/>
    </xf>
    <xf numFmtId="49" fontId="9" fillId="0" borderId="29" xfId="0" applyNumberFormat="1" applyFont="1" applyFill="1" applyBorder="1" applyAlignment="1" applyProtection="1">
      <alignment horizontal="center" vertical="center"/>
      <protection locked="0"/>
    </xf>
    <xf numFmtId="49" fontId="8" fillId="0" borderId="61" xfId="0" applyNumberFormat="1" applyFont="1" applyFill="1" applyBorder="1" applyAlignment="1" applyProtection="1">
      <alignment horizontal="center" vertical="center"/>
      <protection locked="0"/>
    </xf>
    <xf numFmtId="49" fontId="8" fillId="0" borderId="62" xfId="0" applyNumberFormat="1"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8" fillId="0" borderId="33" xfId="0" applyFont="1" applyFill="1" applyBorder="1" applyAlignment="1" applyProtection="1">
      <alignment horizontal="left" vertical="center" indent="2"/>
      <protection hidden="1"/>
    </xf>
    <xf numFmtId="0" fontId="8" fillId="0" borderId="34" xfId="0" applyFont="1" applyFill="1" applyBorder="1" applyAlignment="1" applyProtection="1">
      <alignment horizontal="left" vertical="center" indent="2"/>
      <protection hidden="1"/>
    </xf>
    <xf numFmtId="0" fontId="8" fillId="0" borderId="44" xfId="0" applyFont="1" applyFill="1" applyBorder="1" applyAlignment="1" applyProtection="1">
      <alignment horizontal="left" vertical="center" indent="2"/>
      <protection hidden="1"/>
    </xf>
    <xf numFmtId="0" fontId="8" fillId="0" borderId="33" xfId="0" applyFont="1" applyFill="1" applyBorder="1" applyAlignment="1" applyProtection="1">
      <alignment horizontal="left" vertical="center" wrapText="1" indent="2"/>
      <protection hidden="1"/>
    </xf>
    <xf numFmtId="0" fontId="8" fillId="0" borderId="34" xfId="0" applyFont="1" applyFill="1" applyBorder="1" applyAlignment="1" applyProtection="1">
      <alignment horizontal="left" vertical="center" wrapText="1" indent="2"/>
      <protection hidden="1"/>
    </xf>
    <xf numFmtId="0" fontId="8" fillId="0" borderId="44" xfId="0" applyFont="1" applyFill="1" applyBorder="1" applyAlignment="1" applyProtection="1">
      <alignment horizontal="left" vertical="center" wrapText="1" indent="2"/>
      <protection hidden="1"/>
    </xf>
    <xf numFmtId="49" fontId="9" fillId="2" borderId="63" xfId="0" applyNumberFormat="1" applyFont="1" applyFill="1" applyBorder="1" applyAlignment="1" applyProtection="1">
      <alignment horizontal="center" vertical="center"/>
      <protection locked="0"/>
    </xf>
    <xf numFmtId="49" fontId="9" fillId="2" borderId="61" xfId="0" applyNumberFormat="1" applyFont="1" applyFill="1" applyBorder="1" applyAlignment="1" applyProtection="1">
      <alignment horizontal="center" vertical="center"/>
      <protection locked="0"/>
    </xf>
    <xf numFmtId="0" fontId="15" fillId="4" borderId="61" xfId="0" applyFont="1" applyFill="1" applyBorder="1" applyAlignment="1" applyProtection="1">
      <alignment horizontal="left" vertical="center" wrapText="1"/>
    </xf>
    <xf numFmtId="0" fontId="15" fillId="4" borderId="101" xfId="0" applyFont="1" applyFill="1" applyBorder="1" applyAlignment="1" applyProtection="1">
      <alignment horizontal="left" vertical="center" wrapText="1"/>
    </xf>
    <xf numFmtId="0" fontId="6" fillId="7" borderId="7" xfId="0" applyFont="1" applyFill="1" applyBorder="1" applyAlignment="1" applyProtection="1">
      <alignment horizontal="center" vertical="center"/>
    </xf>
    <xf numFmtId="49" fontId="11" fillId="0" borderId="2" xfId="0" applyNumberFormat="1" applyFont="1" applyFill="1" applyBorder="1" applyAlignment="1" applyProtection="1">
      <alignment horizontal="left" vertical="center" shrinkToFit="1"/>
      <protection locked="0"/>
    </xf>
    <xf numFmtId="49" fontId="11" fillId="0" borderId="29" xfId="0" applyNumberFormat="1" applyFont="1" applyFill="1" applyBorder="1" applyAlignment="1" applyProtection="1">
      <alignment horizontal="left" vertical="center" shrinkToFit="1"/>
      <protection locked="0"/>
    </xf>
    <xf numFmtId="0" fontId="6" fillId="5" borderId="1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7" borderId="107"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center" wrapText="1" indent="2"/>
      <protection hidden="1"/>
    </xf>
    <xf numFmtId="0" fontId="8" fillId="0" borderId="16" xfId="0" applyFont="1" applyFill="1" applyBorder="1" applyAlignment="1" applyProtection="1">
      <alignment horizontal="left" vertical="center" wrapText="1" indent="2"/>
      <protection hidden="1"/>
    </xf>
    <xf numFmtId="0" fontId="8" fillId="0" borderId="43" xfId="0" applyFont="1" applyFill="1" applyBorder="1" applyAlignment="1" applyProtection="1">
      <alignment horizontal="left" vertical="center" wrapText="1" indent="2"/>
      <protection hidden="1"/>
    </xf>
    <xf numFmtId="0" fontId="15" fillId="4" borderId="61" xfId="0" applyFont="1" applyFill="1" applyBorder="1" applyAlignment="1">
      <alignment horizontal="left" vertical="center" wrapText="1"/>
    </xf>
    <xf numFmtId="0" fontId="15" fillId="4" borderId="101" xfId="0" applyFont="1" applyFill="1" applyBorder="1" applyAlignment="1">
      <alignment horizontal="left" vertical="center" wrapText="1"/>
    </xf>
    <xf numFmtId="0" fontId="11" fillId="0" borderId="100" xfId="0" applyFont="1" applyFill="1" applyBorder="1" applyAlignment="1" applyProtection="1">
      <alignment horizontal="right" vertical="center"/>
    </xf>
    <xf numFmtId="0" fontId="11" fillId="0" borderId="61" xfId="0" applyFont="1" applyFill="1" applyBorder="1" applyAlignment="1" applyProtection="1">
      <alignment horizontal="right" vertical="center"/>
    </xf>
    <xf numFmtId="0" fontId="6" fillId="5" borderId="34" xfId="0" applyFont="1" applyFill="1" applyBorder="1" applyAlignment="1" applyProtection="1">
      <alignment horizontal="center" vertical="center"/>
      <protection locked="0"/>
    </xf>
    <xf numFmtId="184" fontId="21" fillId="0" borderId="2" xfId="0" applyNumberFormat="1" applyFont="1" applyFill="1" applyBorder="1" applyAlignment="1" applyProtection="1">
      <alignment horizontal="center" vertical="center"/>
      <protection hidden="1"/>
    </xf>
    <xf numFmtId="49" fontId="11" fillId="2" borderId="25" xfId="0" applyNumberFormat="1" applyFont="1" applyFill="1" applyBorder="1" applyAlignment="1" applyProtection="1">
      <alignment horizontal="center" vertical="center"/>
    </xf>
    <xf numFmtId="49" fontId="11" fillId="2" borderId="20"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wrapText="1"/>
      <protection locked="0"/>
    </xf>
    <xf numFmtId="49" fontId="3" fillId="0" borderId="13"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0" fontId="3" fillId="2" borderId="9" xfId="0" applyNumberFormat="1" applyFont="1" applyFill="1" applyBorder="1" applyAlignment="1" applyProtection="1">
      <alignment vertical="center"/>
      <protection locked="0"/>
    </xf>
    <xf numFmtId="0" fontId="3" fillId="2" borderId="10" xfId="0" applyNumberFormat="1" applyFont="1" applyFill="1" applyBorder="1" applyAlignment="1" applyProtection="1">
      <alignment vertical="center"/>
      <protection locked="0"/>
    </xf>
    <xf numFmtId="0" fontId="3" fillId="2" borderId="33" xfId="0" applyNumberFormat="1" applyFont="1" applyFill="1" applyBorder="1" applyAlignment="1" applyProtection="1">
      <alignment vertical="center"/>
      <protection locked="0"/>
    </xf>
    <xf numFmtId="0" fontId="3" fillId="2" borderId="35" xfId="0" applyNumberFormat="1" applyFont="1" applyFill="1" applyBorder="1" applyAlignment="1" applyProtection="1">
      <alignment vertical="center"/>
      <protection locked="0"/>
    </xf>
    <xf numFmtId="49" fontId="9" fillId="0" borderId="65" xfId="0" applyNumberFormat="1" applyFont="1" applyFill="1" applyBorder="1" applyAlignment="1" applyProtection="1">
      <alignment horizontal="center" vertical="center"/>
      <protection locked="0"/>
    </xf>
    <xf numFmtId="49" fontId="9" fillId="0" borderId="66" xfId="0" applyNumberFormat="1" applyFont="1" applyFill="1" applyBorder="1" applyAlignment="1" applyProtection="1">
      <alignment horizontal="center" vertical="center"/>
      <protection locked="0"/>
    </xf>
    <xf numFmtId="49" fontId="9" fillId="0" borderId="95"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protection hidden="1"/>
    </xf>
    <xf numFmtId="0" fontId="9" fillId="0" borderId="96" xfId="0" applyNumberFormat="1" applyFont="1" applyFill="1" applyBorder="1" applyAlignment="1" applyProtection="1">
      <alignment horizontal="left" vertical="center"/>
      <protection hidden="1"/>
    </xf>
    <xf numFmtId="0" fontId="9" fillId="0" borderId="66" xfId="0" applyNumberFormat="1" applyFont="1" applyFill="1" applyBorder="1" applyAlignment="1" applyProtection="1">
      <alignment horizontal="left" vertical="center"/>
      <protection hidden="1"/>
    </xf>
    <xf numFmtId="0" fontId="8" fillId="4" borderId="4"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0" fontId="8" fillId="4" borderId="20" xfId="0" applyFont="1" applyFill="1" applyBorder="1" applyAlignment="1" applyProtection="1">
      <alignment horizontal="left" vertical="top" wrapText="1"/>
      <protection locked="0"/>
    </xf>
    <xf numFmtId="0" fontId="8" fillId="4" borderId="14" xfId="0"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3" fillId="0" borderId="75" xfId="0" applyNumberFormat="1" applyFont="1" applyFill="1" applyBorder="1" applyAlignment="1" applyProtection="1">
      <alignment horizontal="center" vertical="center"/>
      <protection locked="0"/>
    </xf>
    <xf numFmtId="49" fontId="3" fillId="0" borderId="13" xfId="0" applyNumberFormat="1" applyFont="1" applyFill="1" applyBorder="1" applyAlignment="1" applyProtection="1">
      <alignment horizontal="center" vertical="center"/>
      <protection locked="0"/>
    </xf>
    <xf numFmtId="49" fontId="3" fillId="0" borderId="20" xfId="0" applyNumberFormat="1" applyFont="1" applyFill="1" applyBorder="1" applyAlignment="1" applyProtection="1">
      <alignment horizontal="center" vertical="center"/>
      <protection locked="0"/>
    </xf>
    <xf numFmtId="49" fontId="3" fillId="0" borderId="48"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right" vertical="top"/>
    </xf>
    <xf numFmtId="0" fontId="12" fillId="4" borderId="9" xfId="0" applyNumberFormat="1" applyFont="1" applyFill="1" applyBorder="1" applyAlignment="1" applyProtection="1">
      <alignment horizontal="left" vertical="center" shrinkToFit="1"/>
      <protection locked="0"/>
    </xf>
    <xf numFmtId="0" fontId="12" fillId="4" borderId="11" xfId="0" applyNumberFormat="1" applyFont="1" applyFill="1" applyBorder="1" applyAlignment="1" applyProtection="1">
      <alignment horizontal="left" vertical="center" shrinkToFit="1"/>
      <protection locked="0"/>
    </xf>
    <xf numFmtId="0" fontId="12" fillId="4" borderId="52" xfId="0" applyNumberFormat="1" applyFont="1" applyFill="1" applyBorder="1" applyAlignment="1" applyProtection="1">
      <alignment horizontal="left" vertical="center" shrinkToFit="1"/>
      <protection locked="0"/>
    </xf>
    <xf numFmtId="49" fontId="12" fillId="0" borderId="13"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15" fillId="4" borderId="70"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8" fillId="0" borderId="70" xfId="0" applyFont="1" applyFill="1" applyBorder="1" applyAlignment="1" applyProtection="1">
      <alignment horizontal="left" vertical="center"/>
      <protection locked="0"/>
    </xf>
    <xf numFmtId="0" fontId="8" fillId="0" borderId="77" xfId="0" applyFont="1" applyFill="1" applyBorder="1" applyAlignment="1" applyProtection="1">
      <alignment horizontal="left" vertical="center"/>
      <protection locked="0"/>
    </xf>
    <xf numFmtId="0" fontId="9" fillId="2" borderId="76" xfId="0" applyFont="1" applyFill="1" applyBorder="1" applyAlignment="1" applyProtection="1">
      <alignment horizontal="center"/>
      <protection locked="0"/>
    </xf>
    <xf numFmtId="0" fontId="9" fillId="2" borderId="70" xfId="0" applyFont="1" applyFill="1" applyBorder="1" applyAlignment="1" applyProtection="1">
      <alignment horizontal="center"/>
      <protection locked="0"/>
    </xf>
    <xf numFmtId="0" fontId="6" fillId="2" borderId="76" xfId="0" applyFont="1" applyFill="1" applyBorder="1" applyAlignment="1" applyProtection="1">
      <alignment horizontal="center"/>
      <protection locked="0"/>
    </xf>
    <xf numFmtId="0" fontId="6" fillId="2" borderId="70" xfId="0" applyFont="1" applyFill="1" applyBorder="1" applyAlignment="1" applyProtection="1">
      <alignment horizontal="center"/>
      <protection locked="0"/>
    </xf>
    <xf numFmtId="38" fontId="7" fillId="0" borderId="65" xfId="1" applyFont="1" applyFill="1" applyBorder="1" applyAlignment="1" applyProtection="1">
      <alignment horizontal="center" vertical="center"/>
      <protection locked="0"/>
    </xf>
    <xf numFmtId="38" fontId="7" fillId="0" borderId="66" xfId="1" applyFont="1" applyFill="1" applyBorder="1" applyAlignment="1" applyProtection="1">
      <alignment horizontal="center" vertical="center"/>
      <protection locked="0"/>
    </xf>
    <xf numFmtId="38" fontId="7" fillId="0" borderId="67" xfId="1" applyFont="1" applyFill="1" applyBorder="1" applyAlignment="1" applyProtection="1">
      <alignment horizontal="center" vertical="center"/>
      <protection locked="0"/>
    </xf>
    <xf numFmtId="0" fontId="3" fillId="4" borderId="54" xfId="0" applyNumberFormat="1" applyFont="1" applyFill="1" applyBorder="1" applyAlignment="1" applyProtection="1">
      <alignment vertical="center"/>
      <protection locked="0"/>
    </xf>
    <xf numFmtId="0" fontId="3" fillId="4" borderId="34" xfId="0" applyNumberFormat="1" applyFont="1" applyFill="1" applyBorder="1" applyAlignment="1" applyProtection="1">
      <alignment vertical="center"/>
      <protection locked="0"/>
    </xf>
    <xf numFmtId="0" fontId="3" fillId="4" borderId="35" xfId="0" applyNumberFormat="1" applyFont="1" applyFill="1" applyBorder="1" applyAlignment="1" applyProtection="1">
      <alignment vertical="center"/>
      <protection locked="0"/>
    </xf>
    <xf numFmtId="0" fontId="3" fillId="2" borderId="11" xfId="0" applyNumberFormat="1" applyFont="1" applyFill="1" applyBorder="1" applyAlignment="1" applyProtection="1">
      <alignment vertical="center"/>
      <protection locked="0"/>
    </xf>
    <xf numFmtId="0" fontId="3" fillId="2" borderId="34" xfId="0" applyNumberFormat="1" applyFont="1" applyFill="1" applyBorder="1" applyAlignment="1" applyProtection="1">
      <alignment vertical="center"/>
      <protection locked="0"/>
    </xf>
    <xf numFmtId="178" fontId="3" fillId="2" borderId="33" xfId="0" applyNumberFormat="1" applyFont="1" applyFill="1" applyBorder="1" applyAlignment="1" applyProtection="1">
      <alignment vertical="center"/>
      <protection locked="0"/>
    </xf>
    <xf numFmtId="49" fontId="3" fillId="0" borderId="74"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3" fillId="0" borderId="47"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0" fontId="3" fillId="4" borderId="33" xfId="0" applyNumberFormat="1" applyFont="1" applyFill="1" applyBorder="1" applyAlignment="1" applyProtection="1">
      <alignment vertical="center" shrinkToFit="1"/>
      <protection locked="0"/>
    </xf>
    <xf numFmtId="0" fontId="3" fillId="4" borderId="34" xfId="0" applyNumberFormat="1" applyFont="1" applyFill="1" applyBorder="1" applyAlignment="1" applyProtection="1">
      <alignment vertical="center" shrinkToFit="1"/>
      <protection locked="0"/>
    </xf>
    <xf numFmtId="0" fontId="3" fillId="4" borderId="35" xfId="0" applyNumberFormat="1" applyFont="1" applyFill="1" applyBorder="1" applyAlignment="1" applyProtection="1">
      <alignment vertical="center" shrinkToFit="1"/>
      <protection locked="0"/>
    </xf>
    <xf numFmtId="0" fontId="3" fillId="4" borderId="55" xfId="0" applyNumberFormat="1" applyFont="1" applyFill="1" applyBorder="1" applyAlignment="1" applyProtection="1">
      <alignment vertical="center"/>
      <protection locked="0"/>
    </xf>
    <xf numFmtId="0" fontId="3" fillId="4" borderId="16" xfId="0" applyNumberFormat="1" applyFont="1" applyFill="1" applyBorder="1" applyAlignment="1" applyProtection="1">
      <alignment vertical="center"/>
      <protection locked="0"/>
    </xf>
    <xf numFmtId="0" fontId="3" fillId="4" borderId="30" xfId="0" applyNumberFormat="1" applyFont="1" applyFill="1" applyBorder="1" applyAlignment="1" applyProtection="1">
      <alignment vertical="center"/>
      <protection locked="0"/>
    </xf>
    <xf numFmtId="178" fontId="3" fillId="0" borderId="33" xfId="0" applyNumberFormat="1" applyFont="1" applyFill="1" applyBorder="1" applyAlignment="1" applyProtection="1">
      <alignment vertical="center"/>
      <protection locked="0"/>
    </xf>
    <xf numFmtId="178" fontId="3" fillId="0" borderId="35" xfId="0" applyNumberFormat="1" applyFont="1" applyFill="1" applyBorder="1" applyAlignment="1" applyProtection="1">
      <alignment vertical="center"/>
      <protection locked="0"/>
    </xf>
    <xf numFmtId="0" fontId="3" fillId="4" borderId="15" xfId="0" applyNumberFormat="1" applyFont="1" applyFill="1" applyBorder="1" applyAlignment="1" applyProtection="1">
      <alignment vertical="center"/>
      <protection locked="0"/>
    </xf>
    <xf numFmtId="0" fontId="3" fillId="4" borderId="33" xfId="0" applyNumberFormat="1" applyFont="1" applyFill="1" applyBorder="1" applyAlignment="1" applyProtection="1">
      <alignment vertical="center"/>
      <protection locked="0"/>
    </xf>
    <xf numFmtId="178" fontId="3" fillId="0" borderId="59" xfId="0" applyNumberFormat="1" applyFont="1" applyFill="1" applyBorder="1" applyAlignment="1" applyProtection="1">
      <alignment vertical="center"/>
      <protection locked="0"/>
    </xf>
    <xf numFmtId="178" fontId="3" fillId="0" borderId="58" xfId="0" applyNumberFormat="1" applyFont="1" applyFill="1" applyBorder="1" applyAlignment="1" applyProtection="1">
      <alignment vertical="center"/>
      <protection locked="0"/>
    </xf>
    <xf numFmtId="0" fontId="3" fillId="4" borderId="51" xfId="0" applyNumberFormat="1" applyFont="1" applyFill="1" applyBorder="1" applyAlignment="1" applyProtection="1">
      <alignment vertical="center"/>
      <protection locked="0"/>
    </xf>
    <xf numFmtId="0" fontId="3" fillId="4" borderId="11" xfId="0" applyNumberFormat="1" applyFont="1" applyFill="1" applyBorder="1" applyAlignment="1" applyProtection="1">
      <alignment vertical="center"/>
      <protection locked="0"/>
    </xf>
    <xf numFmtId="0" fontId="3" fillId="4" borderId="10" xfId="0" applyNumberFormat="1" applyFont="1" applyFill="1" applyBorder="1" applyAlignment="1" applyProtection="1">
      <alignment vertical="center"/>
      <protection locked="0"/>
    </xf>
    <xf numFmtId="49" fontId="3" fillId="0" borderId="7"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0" fontId="16" fillId="0" borderId="7"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3" fillId="4" borderId="37" xfId="0" applyNumberFormat="1" applyFont="1" applyFill="1" applyBorder="1" applyAlignment="1" applyProtection="1">
      <alignment horizontal="center" vertical="center"/>
      <protection locked="0"/>
    </xf>
    <xf numFmtId="49" fontId="3" fillId="0" borderId="49"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3" fillId="2" borderId="37" xfId="0" applyNumberFormat="1" applyFont="1" applyFill="1" applyBorder="1" applyAlignment="1" applyProtection="1">
      <alignment horizontal="center" vertical="center"/>
      <protection locked="0"/>
    </xf>
    <xf numFmtId="49" fontId="8" fillId="0" borderId="60" xfId="0" applyNumberFormat="1" applyFont="1" applyFill="1" applyBorder="1" applyAlignment="1" applyProtection="1">
      <alignment horizontal="right" vertical="center"/>
      <protection locked="0"/>
    </xf>
    <xf numFmtId="49" fontId="8" fillId="0" borderId="61" xfId="0" applyNumberFormat="1" applyFont="1" applyFill="1" applyBorder="1" applyAlignment="1" applyProtection="1">
      <alignment horizontal="right" vertical="center"/>
      <protection locked="0"/>
    </xf>
    <xf numFmtId="49" fontId="8" fillId="0" borderId="70" xfId="0" applyNumberFormat="1" applyFont="1" applyFill="1" applyBorder="1" applyAlignment="1" applyProtection="1">
      <alignment horizontal="right" vertical="center"/>
      <protection locked="0"/>
    </xf>
    <xf numFmtId="49" fontId="3" fillId="0" borderId="1" xfId="0" applyNumberFormat="1" applyFont="1" applyFill="1" applyBorder="1" applyAlignment="1" applyProtection="1">
      <alignment horizontal="center" vertical="center"/>
      <protection locked="0"/>
    </xf>
    <xf numFmtId="0" fontId="3" fillId="4" borderId="31" xfId="0" applyNumberFormat="1" applyFont="1" applyFill="1" applyBorder="1" applyAlignment="1" applyProtection="1">
      <alignment horizontal="center" vertical="center"/>
      <protection locked="0"/>
    </xf>
    <xf numFmtId="0" fontId="3" fillId="4" borderId="33" xfId="0" applyNumberFormat="1" applyFont="1" applyFill="1" applyBorder="1" applyAlignment="1" applyProtection="1">
      <alignment horizontal="center" vertical="center" shrinkToFit="1"/>
      <protection locked="0"/>
    </xf>
    <xf numFmtId="0" fontId="3" fillId="4" borderId="34" xfId="0" applyNumberFormat="1" applyFont="1" applyFill="1" applyBorder="1" applyAlignment="1" applyProtection="1">
      <alignment horizontal="center" vertical="center" shrinkToFit="1"/>
      <protection locked="0"/>
    </xf>
    <xf numFmtId="0" fontId="3" fillId="4" borderId="35" xfId="0" applyNumberFormat="1" applyFont="1" applyFill="1" applyBorder="1" applyAlignment="1" applyProtection="1">
      <alignment horizontal="center" vertical="center" shrinkToFit="1"/>
      <protection locked="0"/>
    </xf>
    <xf numFmtId="49" fontId="3" fillId="0" borderId="18" xfId="0" applyNumberFormat="1" applyFont="1" applyFill="1" applyBorder="1" applyAlignment="1" applyProtection="1">
      <alignment horizontal="center" vertical="center"/>
      <protection locked="0"/>
    </xf>
    <xf numFmtId="49" fontId="8" fillId="0" borderId="53"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right" vertical="center"/>
      <protection locked="0"/>
    </xf>
    <xf numFmtId="184" fontId="8" fillId="0" borderId="65" xfId="0" applyNumberFormat="1" applyFont="1" applyFill="1" applyBorder="1" applyAlignment="1" applyProtection="1">
      <alignment horizontal="center" vertical="center"/>
      <protection locked="0"/>
    </xf>
    <xf numFmtId="184" fontId="8" fillId="0" borderId="67" xfId="0" applyNumberFormat="1" applyFont="1" applyFill="1" applyBorder="1" applyAlignment="1" applyProtection="1">
      <alignment horizontal="center" vertical="center"/>
      <protection locked="0"/>
    </xf>
    <xf numFmtId="0" fontId="3" fillId="4" borderId="85" xfId="0" applyNumberFormat="1" applyFont="1" applyFill="1" applyBorder="1" applyAlignment="1" applyProtection="1">
      <alignment horizontal="center" vertical="center"/>
      <protection locked="0"/>
    </xf>
    <xf numFmtId="49" fontId="3" fillId="0" borderId="104" xfId="0" applyNumberFormat="1" applyFont="1" applyFill="1" applyBorder="1" applyAlignment="1" applyProtection="1">
      <alignment vertical="center"/>
      <protection locked="0"/>
    </xf>
    <xf numFmtId="49" fontId="3" fillId="0" borderId="105" xfId="0" applyNumberFormat="1" applyFont="1" applyFill="1" applyBorder="1" applyAlignment="1" applyProtection="1">
      <alignment vertical="center"/>
      <protection locked="0"/>
    </xf>
    <xf numFmtId="49" fontId="3" fillId="0" borderId="106" xfId="0" applyNumberFormat="1" applyFont="1" applyFill="1" applyBorder="1" applyAlignment="1" applyProtection="1">
      <alignment vertical="center"/>
      <protection locked="0"/>
    </xf>
    <xf numFmtId="0" fontId="3" fillId="4" borderId="37" xfId="0" applyNumberFormat="1" applyFont="1" applyFill="1" applyBorder="1" applyAlignment="1" applyProtection="1">
      <alignment vertical="center"/>
      <protection locked="0"/>
    </xf>
    <xf numFmtId="0" fontId="3" fillId="4" borderId="86" xfId="0" applyNumberFormat="1" applyFont="1" applyFill="1" applyBorder="1" applyAlignment="1" applyProtection="1">
      <alignment vertical="center"/>
      <protection locked="0"/>
    </xf>
    <xf numFmtId="0" fontId="3" fillId="4" borderId="69" xfId="0" applyNumberFormat="1" applyFont="1" applyFill="1" applyBorder="1" applyAlignment="1" applyProtection="1">
      <alignment vertical="center"/>
      <protection locked="0"/>
    </xf>
    <xf numFmtId="0" fontId="3" fillId="4" borderId="88" xfId="0" applyNumberFormat="1" applyFont="1" applyFill="1" applyBorder="1" applyAlignment="1" applyProtection="1">
      <alignment vertical="center"/>
      <protection locked="0"/>
    </xf>
    <xf numFmtId="0" fontId="3" fillId="4" borderId="32" xfId="0" applyNumberFormat="1" applyFont="1" applyFill="1" applyBorder="1" applyAlignment="1" applyProtection="1">
      <alignment horizontal="center" vertical="center"/>
      <protection locked="0"/>
    </xf>
    <xf numFmtId="0" fontId="3" fillId="2" borderId="6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3" fillId="0" borderId="92" xfId="0" applyNumberFormat="1" applyFont="1" applyFill="1" applyBorder="1" applyAlignment="1" applyProtection="1">
      <alignment vertical="center"/>
      <protection locked="0"/>
    </xf>
    <xf numFmtId="0" fontId="3" fillId="0" borderId="6" xfId="0" applyNumberFormat="1" applyFont="1" applyFill="1" applyBorder="1" applyAlignment="1" applyProtection="1">
      <alignment vertical="center"/>
      <protection locked="0"/>
    </xf>
    <xf numFmtId="0" fontId="3" fillId="0" borderId="103" xfId="0" applyNumberFormat="1" applyFont="1" applyFill="1" applyBorder="1" applyAlignment="1" applyProtection="1">
      <alignment vertical="center"/>
      <protection locked="0"/>
    </xf>
    <xf numFmtId="0" fontId="8" fillId="0" borderId="65" xfId="0" applyNumberFormat="1" applyFont="1" applyFill="1" applyBorder="1" applyAlignment="1" applyProtection="1">
      <alignment horizontal="center" vertical="center"/>
      <protection locked="0"/>
    </xf>
    <xf numFmtId="0" fontId="8" fillId="0" borderId="66" xfId="0" applyNumberFormat="1" applyFont="1" applyFill="1" applyBorder="1" applyAlignment="1" applyProtection="1">
      <alignment horizontal="center" vertical="center"/>
      <protection locked="0"/>
    </xf>
    <xf numFmtId="0" fontId="8" fillId="0" borderId="67"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left" vertical="top" wrapText="1"/>
      <protection locked="0"/>
    </xf>
    <xf numFmtId="0" fontId="20" fillId="0" borderId="96" xfId="0" applyNumberFormat="1" applyFont="1" applyFill="1" applyBorder="1" applyAlignment="1" applyProtection="1">
      <alignment horizontal="center" vertical="center"/>
      <protection hidden="1"/>
    </xf>
    <xf numFmtId="0" fontId="20" fillId="0" borderId="66" xfId="0" applyNumberFormat="1" applyFont="1" applyFill="1" applyBorder="1" applyAlignment="1" applyProtection="1">
      <alignment horizontal="center" vertical="center"/>
      <protection hidden="1"/>
    </xf>
    <xf numFmtId="0" fontId="20" fillId="0" borderId="95" xfId="0" applyNumberFormat="1" applyFont="1" applyFill="1" applyBorder="1" applyAlignment="1" applyProtection="1">
      <alignment horizontal="center" vertical="center"/>
      <protection hidden="1"/>
    </xf>
    <xf numFmtId="0" fontId="8" fillId="0" borderId="49" xfId="0" applyNumberFormat="1" applyFont="1" applyFill="1" applyBorder="1" applyAlignment="1" applyProtection="1">
      <alignment horizontal="right" vertical="center"/>
      <protection locked="0"/>
    </xf>
    <xf numFmtId="0" fontId="8" fillId="0" borderId="2" xfId="0" applyNumberFormat="1" applyFont="1" applyFill="1" applyBorder="1" applyAlignment="1" applyProtection="1">
      <alignment horizontal="right" vertical="center"/>
      <protection locked="0"/>
    </xf>
    <xf numFmtId="0" fontId="8" fillId="0" borderId="50" xfId="0" applyNumberFormat="1" applyFont="1" applyFill="1" applyBorder="1" applyAlignment="1" applyProtection="1">
      <alignment horizontal="right" vertical="center"/>
      <protection locked="0"/>
    </xf>
    <xf numFmtId="49" fontId="8" fillId="0" borderId="56" xfId="0" applyNumberFormat="1" applyFont="1" applyFill="1" applyBorder="1" applyAlignment="1" applyProtection="1">
      <alignment horizontal="right" vertical="center"/>
      <protection locked="0"/>
    </xf>
    <xf numFmtId="49" fontId="8" fillId="0" borderId="57" xfId="0" applyNumberFormat="1" applyFont="1" applyFill="1" applyBorder="1" applyAlignment="1" applyProtection="1">
      <alignment horizontal="right" vertical="center"/>
      <protection locked="0"/>
    </xf>
    <xf numFmtId="0" fontId="16" fillId="0" borderId="0" xfId="0" applyFont="1" applyAlignment="1">
      <alignment horizontal="left" vertical="top" shrinkToFit="1"/>
    </xf>
    <xf numFmtId="0" fontId="3" fillId="4" borderId="87" xfId="0" applyNumberFormat="1" applyFont="1" applyFill="1" applyBorder="1" applyAlignment="1" applyProtection="1">
      <alignment horizontal="center" vertical="center"/>
      <protection locked="0"/>
    </xf>
    <xf numFmtId="0" fontId="3" fillId="4" borderId="9" xfId="0" applyNumberFormat="1" applyFont="1" applyFill="1" applyBorder="1" applyAlignment="1" applyProtection="1">
      <alignment vertical="center" shrinkToFit="1"/>
      <protection locked="0"/>
    </xf>
    <xf numFmtId="0" fontId="3" fillId="4" borderId="11" xfId="0" applyNumberFormat="1" applyFont="1" applyFill="1" applyBorder="1" applyAlignment="1" applyProtection="1">
      <alignment vertical="center" shrinkToFit="1"/>
      <protection locked="0"/>
    </xf>
    <xf numFmtId="0" fontId="3" fillId="4" borderId="10" xfId="0" applyNumberFormat="1" applyFont="1" applyFill="1" applyBorder="1" applyAlignment="1" applyProtection="1">
      <alignment vertical="center" shrinkToFit="1"/>
      <protection locked="0"/>
    </xf>
    <xf numFmtId="0" fontId="3" fillId="2" borderId="31" xfId="0" applyNumberFormat="1" applyFont="1" applyFill="1" applyBorder="1" applyAlignment="1" applyProtection="1">
      <alignment horizontal="center" vertical="center"/>
      <protection locked="0"/>
    </xf>
    <xf numFmtId="0" fontId="3" fillId="4" borderId="83" xfId="0" applyNumberFormat="1" applyFont="1" applyFill="1" applyBorder="1" applyAlignment="1" applyProtection="1">
      <alignment horizontal="center" vertical="center"/>
      <protection locked="0"/>
    </xf>
    <xf numFmtId="0" fontId="3" fillId="4" borderId="33" xfId="0" applyNumberFormat="1" applyFont="1" applyFill="1" applyBorder="1" applyAlignment="1" applyProtection="1">
      <alignment horizontal="center" vertical="center"/>
      <protection locked="0"/>
    </xf>
    <xf numFmtId="0" fontId="3" fillId="4" borderId="34" xfId="0" applyNumberFormat="1" applyFont="1" applyFill="1" applyBorder="1" applyAlignment="1" applyProtection="1">
      <alignment horizontal="center" vertical="center"/>
      <protection locked="0"/>
    </xf>
    <xf numFmtId="0" fontId="3" fillId="4" borderId="78" xfId="0" applyNumberFormat="1" applyFont="1" applyFill="1" applyBorder="1" applyAlignment="1" applyProtection="1">
      <alignment horizontal="center" vertical="center"/>
      <protection locked="0"/>
    </xf>
    <xf numFmtId="49" fontId="3" fillId="0" borderId="68" xfId="0" applyNumberFormat="1" applyFont="1" applyFill="1" applyBorder="1" applyAlignment="1" applyProtection="1">
      <alignment horizontal="center" vertical="center"/>
      <protection locked="0"/>
    </xf>
    <xf numFmtId="49" fontId="3" fillId="0" borderId="81" xfId="0" applyNumberFormat="1" applyFont="1" applyFill="1" applyBorder="1" applyAlignment="1" applyProtection="1">
      <alignment horizontal="center" vertical="center"/>
      <protection locked="0"/>
    </xf>
    <xf numFmtId="49" fontId="3" fillId="0" borderId="64" xfId="0" applyNumberFormat="1" applyFont="1" applyFill="1" applyBorder="1" applyAlignment="1" applyProtection="1">
      <alignment horizontal="center" vertical="center"/>
      <protection locked="0"/>
    </xf>
    <xf numFmtId="49" fontId="3" fillId="0" borderId="80" xfId="0" applyNumberFormat="1" applyFont="1" applyFill="1" applyBorder="1" applyAlignment="1" applyProtection="1">
      <alignment horizontal="center" vertical="center"/>
      <protection locked="0"/>
    </xf>
    <xf numFmtId="49" fontId="3" fillId="0" borderId="82" xfId="0" applyNumberFormat="1" applyFont="1" applyFill="1" applyBorder="1" applyAlignment="1" applyProtection="1">
      <alignment horizontal="center" vertical="center"/>
      <protection locked="0"/>
    </xf>
    <xf numFmtId="0" fontId="3" fillId="2" borderId="15" xfId="0" applyNumberFormat="1" applyFont="1" applyFill="1" applyBorder="1" applyAlignment="1" applyProtection="1">
      <alignment vertical="center"/>
      <protection locked="0"/>
    </xf>
    <xf numFmtId="0" fontId="3" fillId="2" borderId="30" xfId="0" applyNumberFormat="1" applyFont="1" applyFill="1" applyBorder="1" applyAlignment="1" applyProtection="1">
      <alignment vertical="center"/>
      <protection locked="0"/>
    </xf>
    <xf numFmtId="0" fontId="3" fillId="2" borderId="59" xfId="0" applyNumberFormat="1" applyFont="1" applyFill="1" applyBorder="1" applyAlignment="1" applyProtection="1">
      <alignment vertical="center"/>
      <protection locked="0"/>
    </xf>
    <xf numFmtId="0" fontId="3" fillId="2" borderId="36" xfId="0" applyNumberFormat="1" applyFont="1" applyFill="1" applyBorder="1" applyAlignment="1" applyProtection="1">
      <alignment vertical="center"/>
      <protection locked="0"/>
    </xf>
    <xf numFmtId="184" fontId="8" fillId="0" borderId="65" xfId="0" applyNumberFormat="1" applyFont="1" applyFill="1" applyBorder="1" applyAlignment="1" applyProtection="1">
      <alignment horizontal="center" vertical="center"/>
    </xf>
    <xf numFmtId="184" fontId="8" fillId="0" borderId="67" xfId="0" applyNumberFormat="1" applyFont="1" applyFill="1" applyBorder="1" applyAlignment="1" applyProtection="1">
      <alignment horizontal="center" vertical="center"/>
    </xf>
    <xf numFmtId="184" fontId="20" fillId="0" borderId="97" xfId="0" applyNumberFormat="1" applyFont="1" applyFill="1" applyBorder="1" applyAlignment="1" applyProtection="1">
      <alignment horizontal="center" vertical="center"/>
      <protection hidden="1"/>
    </xf>
    <xf numFmtId="184" fontId="20" fillId="0" borderId="98" xfId="0" applyNumberFormat="1" applyFont="1" applyFill="1" applyBorder="1" applyAlignment="1" applyProtection="1">
      <alignment horizontal="center" vertical="center"/>
      <protection hidden="1"/>
    </xf>
    <xf numFmtId="0" fontId="12" fillId="4" borderId="33" xfId="0" applyNumberFormat="1" applyFont="1" applyFill="1" applyBorder="1" applyAlignment="1" applyProtection="1">
      <alignment horizontal="left" vertical="center" shrinkToFit="1"/>
      <protection locked="0"/>
    </xf>
    <xf numFmtId="0" fontId="12" fillId="4" borderId="34" xfId="0" applyNumberFormat="1" applyFont="1" applyFill="1" applyBorder="1" applyAlignment="1" applyProtection="1">
      <alignment horizontal="left" vertical="center" shrinkToFit="1"/>
      <protection locked="0"/>
    </xf>
    <xf numFmtId="0" fontId="12" fillId="4" borderId="78" xfId="0" applyNumberFormat="1" applyFont="1" applyFill="1" applyBorder="1" applyAlignment="1" applyProtection="1">
      <alignment horizontal="left" vertical="center" shrinkToFit="1"/>
      <protection locked="0"/>
    </xf>
    <xf numFmtId="184" fontId="3" fillId="2" borderId="33" xfId="0" applyNumberFormat="1" applyFont="1" applyFill="1" applyBorder="1" applyAlignment="1" applyProtection="1">
      <alignment vertical="center"/>
      <protection locked="0"/>
    </xf>
    <xf numFmtId="184" fontId="3" fillId="2" borderId="34" xfId="0" applyNumberFormat="1" applyFont="1" applyFill="1" applyBorder="1" applyAlignment="1" applyProtection="1">
      <alignment vertical="center"/>
      <protection locked="0"/>
    </xf>
    <xf numFmtId="0" fontId="3" fillId="4" borderId="84" xfId="0" applyNumberFormat="1" applyFont="1" applyFill="1" applyBorder="1" applyAlignment="1" applyProtection="1">
      <alignment horizontal="center" vertical="center"/>
      <protection locked="0"/>
    </xf>
    <xf numFmtId="49" fontId="9" fillId="3" borderId="47" xfId="0" applyNumberFormat="1" applyFont="1" applyFill="1" applyBorder="1" applyAlignment="1" applyProtection="1">
      <alignment horizontal="left" vertical="center"/>
      <protection locked="0"/>
    </xf>
    <xf numFmtId="49" fontId="9" fillId="3" borderId="20" xfId="0" applyNumberFormat="1" applyFont="1" applyFill="1" applyBorder="1" applyAlignment="1" applyProtection="1">
      <alignment horizontal="left" vertical="center"/>
      <protection locked="0"/>
    </xf>
    <xf numFmtId="49" fontId="9" fillId="3" borderId="48" xfId="0" applyNumberFormat="1" applyFont="1" applyFill="1" applyBorder="1" applyAlignment="1" applyProtection="1">
      <alignment horizontal="left" vertical="center"/>
      <protection locked="0"/>
    </xf>
    <xf numFmtId="3" fontId="8" fillId="0" borderId="18" xfId="0" applyNumberFormat="1" applyFont="1" applyFill="1" applyBorder="1" applyAlignment="1" applyProtection="1">
      <alignment horizontal="right" vertical="center" shrinkToFit="1"/>
      <protection locked="0"/>
    </xf>
    <xf numFmtId="0" fontId="8" fillId="0" borderId="18"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left" vertical="center" shrinkToFit="1"/>
      <protection locked="0"/>
    </xf>
    <xf numFmtId="38" fontId="8" fillId="2" borderId="1" xfId="1" applyFont="1" applyFill="1" applyBorder="1" applyAlignment="1" applyProtection="1">
      <alignment horizontal="right" vertical="center" shrinkToFit="1"/>
      <protection locked="0"/>
    </xf>
    <xf numFmtId="38" fontId="8" fillId="2" borderId="2" xfId="1" applyFont="1" applyFill="1" applyBorder="1" applyAlignment="1" applyProtection="1">
      <alignment horizontal="right" vertical="center" shrinkToFit="1"/>
      <protection locked="0"/>
    </xf>
    <xf numFmtId="38" fontId="8" fillId="2" borderId="3" xfId="1" applyFont="1" applyFill="1" applyBorder="1" applyAlignment="1" applyProtection="1">
      <alignment horizontal="right" vertical="center" shrinkToFit="1"/>
      <protection locked="0"/>
    </xf>
    <xf numFmtId="0" fontId="8" fillId="2" borderId="1"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7" borderId="1" xfId="0" applyFont="1" applyFill="1" applyBorder="1" applyAlignment="1" applyProtection="1">
      <alignment horizontal="left" vertical="center" shrinkToFit="1"/>
      <protection locked="0"/>
    </xf>
    <xf numFmtId="0" fontId="8" fillId="7" borderId="3"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6" fillId="0" borderId="0" xfId="0" applyFont="1" applyFill="1" applyAlignment="1" applyProtection="1">
      <alignment horizontal="right" vertical="top"/>
      <protection locked="0"/>
    </xf>
    <xf numFmtId="178" fontId="9" fillId="0" borderId="5" xfId="0" applyNumberFormat="1" applyFont="1" applyFill="1" applyBorder="1" applyAlignment="1" applyProtection="1">
      <alignment horizontal="center" vertical="center"/>
      <protection locked="0"/>
    </xf>
    <xf numFmtId="178" fontId="9" fillId="0" borderId="19" xfId="0" applyNumberFormat="1" applyFont="1" applyFill="1" applyBorder="1" applyAlignment="1" applyProtection="1">
      <alignment horizontal="center" vertical="center"/>
      <protection locked="0"/>
    </xf>
    <xf numFmtId="178" fontId="9" fillId="0" borderId="14"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4" borderId="13"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2" borderId="1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178" fontId="9" fillId="2" borderId="17"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right" vertical="center"/>
      <protection locked="0"/>
    </xf>
    <xf numFmtId="3" fontId="9" fillId="2" borderId="2"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protection locked="0"/>
    </xf>
    <xf numFmtId="191" fontId="9" fillId="0" borderId="1" xfId="0" applyNumberFormat="1" applyFont="1" applyFill="1" applyBorder="1" applyAlignment="1" applyProtection="1">
      <alignment horizontal="right" vertical="center"/>
      <protection locked="0"/>
    </xf>
    <xf numFmtId="191" fontId="9" fillId="0" borderId="2" xfId="0" applyNumberFormat="1" applyFont="1" applyFill="1" applyBorder="1" applyAlignment="1" applyProtection="1">
      <alignment horizontal="right" vertical="center"/>
      <protection locked="0"/>
    </xf>
    <xf numFmtId="0" fontId="3" fillId="4" borderId="0"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center" vertical="center"/>
      <protection locked="0"/>
    </xf>
    <xf numFmtId="0" fontId="9" fillId="4" borderId="4"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9" fillId="4" borderId="19" xfId="0" applyFont="1" applyFill="1" applyBorder="1" applyAlignment="1" applyProtection="1">
      <alignment horizontal="left" vertical="center"/>
      <protection locked="0"/>
    </xf>
    <xf numFmtId="0" fontId="9" fillId="0" borderId="2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4" borderId="4" xfId="0" applyFont="1" applyFill="1" applyBorder="1" applyAlignment="1" applyProtection="1">
      <alignment horizontal="left" vertical="center" shrinkToFit="1"/>
      <protection locked="0"/>
    </xf>
    <xf numFmtId="0" fontId="9" fillId="4" borderId="7" xfId="0" applyFont="1" applyFill="1" applyBorder="1" applyAlignment="1" applyProtection="1">
      <alignment horizontal="left" vertical="center" shrinkToFit="1"/>
      <protection locked="0"/>
    </xf>
    <xf numFmtId="0" fontId="9" fillId="4" borderId="5"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178" fontId="9" fillId="2" borderId="17" xfId="0"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9" fillId="4" borderId="1"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3"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12" fillId="0" borderId="0" xfId="0" applyFont="1" applyFill="1" applyAlignment="1" applyProtection="1">
      <alignment vertical="top" wrapText="1"/>
      <protection locked="0"/>
    </xf>
    <xf numFmtId="0" fontId="12" fillId="0" borderId="4" xfId="0" applyFont="1" applyFill="1" applyBorder="1" applyAlignment="1" applyProtection="1">
      <alignment horizontal="left" wrapText="1"/>
      <protection locked="0"/>
    </xf>
    <xf numFmtId="0" fontId="12" fillId="0" borderId="7" xfId="0" applyFont="1" applyFill="1" applyBorder="1" applyAlignment="1" applyProtection="1">
      <alignment horizontal="left" wrapText="1"/>
      <protection locked="0"/>
    </xf>
    <xf numFmtId="0" fontId="12" fillId="0" borderId="0" xfId="0" applyFont="1" applyFill="1" applyBorder="1" applyAlignment="1" applyProtection="1">
      <protection locked="0"/>
    </xf>
    <xf numFmtId="0" fontId="12" fillId="0" borderId="20" xfId="0" applyFont="1" applyFill="1" applyBorder="1" applyAlignment="1" applyProtection="1">
      <alignment horizontal="left" shrinkToFit="1"/>
      <protection locked="0"/>
    </xf>
    <xf numFmtId="0" fontId="6" fillId="0" borderId="0" xfId="0" applyFont="1" applyFill="1" applyAlignment="1" applyProtection="1">
      <alignment horizontal="left" vertical="center" shrinkToFit="1"/>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9" fillId="0" borderId="18" xfId="0" applyFont="1" applyFill="1" applyBorder="1" applyAlignment="1" applyProtection="1">
      <alignment horizontal="left" vertical="center"/>
      <protection locked="0"/>
    </xf>
    <xf numFmtId="0" fontId="9" fillId="2" borderId="13"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shrinkToFit="1"/>
      <protection locked="0"/>
    </xf>
    <xf numFmtId="0" fontId="9" fillId="4" borderId="25"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4" borderId="24" xfId="0" applyFont="1" applyFill="1" applyBorder="1" applyAlignment="1" applyProtection="1">
      <alignment horizontal="left" vertical="center"/>
      <protection locked="0"/>
    </xf>
    <xf numFmtId="0" fontId="31" fillId="0" borderId="0" xfId="0" applyFont="1">
      <alignment vertical="center"/>
    </xf>
    <xf numFmtId="0" fontId="31" fillId="0" borderId="0" xfId="0" applyFont="1" applyAlignment="1">
      <alignment vertical="center" wrapText="1"/>
    </xf>
    <xf numFmtId="0" fontId="28" fillId="0" borderId="0" xfId="0" applyFont="1" applyAlignment="1">
      <alignment horizontal="center" vertical="center"/>
    </xf>
    <xf numFmtId="0" fontId="32" fillId="0" borderId="20" xfId="0" applyNumberFormat="1" applyFont="1" applyBorder="1">
      <alignment vertical="center"/>
    </xf>
    <xf numFmtId="0" fontId="32" fillId="0" borderId="18" xfId="0" applyFont="1" applyBorder="1" applyAlignment="1">
      <alignment vertical="center" wrapText="1"/>
    </xf>
    <xf numFmtId="0" fontId="32" fillId="0" borderId="18" xfId="0" applyFont="1" applyBorder="1">
      <alignment vertical="center"/>
    </xf>
    <xf numFmtId="0" fontId="31" fillId="0" borderId="7" xfId="0" applyFont="1" applyBorder="1">
      <alignment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0" borderId="18" xfId="0" applyFont="1" applyBorder="1" applyAlignment="1">
      <alignment horizontal="center" vertical="center"/>
    </xf>
    <xf numFmtId="0" fontId="32" fillId="0" borderId="8" xfId="0" applyFont="1" applyBorder="1" applyAlignment="1">
      <alignment vertical="center" wrapText="1"/>
    </xf>
    <xf numFmtId="0" fontId="32" fillId="0" borderId="12" xfId="0" applyFont="1" applyBorder="1" applyAlignment="1">
      <alignment vertical="center" wrapText="1"/>
    </xf>
    <xf numFmtId="0" fontId="32" fillId="0" borderId="21" xfId="0" applyFont="1" applyBorder="1" applyAlignment="1">
      <alignment vertical="center" wrapText="1"/>
    </xf>
    <xf numFmtId="0" fontId="35" fillId="0" borderId="0" xfId="0" applyFont="1" applyAlignment="1">
      <alignment vertical="top" wrapText="1"/>
    </xf>
    <xf numFmtId="0" fontId="35" fillId="0" borderId="0" xfId="0" applyFont="1" applyAlignment="1">
      <alignment vertical="top"/>
    </xf>
    <xf numFmtId="0" fontId="32" fillId="0" borderId="20" xfId="0" applyFont="1" applyBorder="1">
      <alignment vertical="center"/>
    </xf>
    <xf numFmtId="0" fontId="32" fillId="0" borderId="20" xfId="0" applyFont="1" applyBorder="1" applyAlignment="1">
      <alignment horizontal="center" vertical="center"/>
    </xf>
    <xf numFmtId="0" fontId="34" fillId="4" borderId="8" xfId="0" applyFont="1" applyFill="1" applyBorder="1" applyAlignment="1">
      <alignment horizontal="center" vertical="center" shrinkToFit="1"/>
    </xf>
    <xf numFmtId="0" fontId="34" fillId="4" borderId="12" xfId="0" applyFont="1" applyFill="1" applyBorder="1" applyAlignment="1">
      <alignment horizontal="center" vertical="center" shrinkToFit="1"/>
    </xf>
    <xf numFmtId="0" fontId="34" fillId="4" borderId="21" xfId="0" applyFont="1" applyFill="1" applyBorder="1" applyAlignment="1">
      <alignment horizontal="center" vertical="center" shrinkToFit="1"/>
    </xf>
    <xf numFmtId="0" fontId="32" fillId="0" borderId="1" xfId="0" applyFont="1" applyBorder="1" applyAlignment="1">
      <alignment horizontal="right" vertical="center"/>
    </xf>
    <xf numFmtId="0" fontId="32" fillId="0" borderId="2" xfId="0" applyFont="1" applyBorder="1" applyAlignment="1">
      <alignment horizontal="right" vertical="center"/>
    </xf>
    <xf numFmtId="0" fontId="32" fillId="0" borderId="3" xfId="0" applyFont="1" applyBorder="1" applyAlignment="1">
      <alignment horizontal="right" vertical="center"/>
    </xf>
    <xf numFmtId="0" fontId="32" fillId="0" borderId="18" xfId="0" applyFont="1" applyBorder="1" applyAlignment="1">
      <alignment horizontal="center" vertical="center"/>
    </xf>
    <xf numFmtId="0" fontId="32" fillId="4" borderId="8" xfId="0" applyFont="1" applyFill="1" applyBorder="1">
      <alignment vertical="center"/>
    </xf>
    <xf numFmtId="0" fontId="32" fillId="4" borderId="21" xfId="0" applyFont="1" applyFill="1" applyBorder="1">
      <alignment vertical="center"/>
    </xf>
    <xf numFmtId="0" fontId="32" fillId="2" borderId="8" xfId="0" applyFont="1" applyFill="1" applyBorder="1">
      <alignment vertical="center"/>
    </xf>
    <xf numFmtId="0" fontId="32" fillId="2" borderId="21" xfId="0" applyFont="1" applyFill="1" applyBorder="1">
      <alignment vertical="center"/>
    </xf>
    <xf numFmtId="0" fontId="32" fillId="7" borderId="8" xfId="0" applyFont="1" applyFill="1" applyBorder="1" applyAlignment="1">
      <alignment horizontal="center" vertical="center" shrinkToFit="1"/>
    </xf>
    <xf numFmtId="0" fontId="32" fillId="7" borderId="21" xfId="0" applyFont="1" applyFill="1" applyBorder="1" applyAlignment="1">
      <alignment horizontal="center" vertical="center" shrinkToFit="1"/>
    </xf>
    <xf numFmtId="0" fontId="32" fillId="4" borderId="12" xfId="0" applyFont="1" applyFill="1" applyBorder="1">
      <alignment vertical="center"/>
    </xf>
    <xf numFmtId="0" fontId="32" fillId="2" borderId="12" xfId="0" applyFont="1" applyFill="1" applyBorder="1">
      <alignment vertical="center"/>
    </xf>
    <xf numFmtId="190" fontId="32" fillId="4" borderId="1" xfId="0" applyNumberFormat="1" applyFont="1" applyFill="1" applyBorder="1">
      <alignment vertical="center"/>
    </xf>
    <xf numFmtId="190" fontId="32" fillId="4" borderId="2" xfId="0" applyNumberFormat="1" applyFont="1" applyFill="1" applyBorder="1">
      <alignment vertical="center"/>
    </xf>
    <xf numFmtId="190" fontId="32" fillId="4" borderId="3" xfId="0" applyNumberFormat="1" applyFont="1" applyFill="1" applyBorder="1">
      <alignment vertical="center"/>
    </xf>
    <xf numFmtId="0" fontId="39" fillId="4" borderId="17" xfId="0" applyFont="1" applyFill="1" applyBorder="1" applyAlignment="1">
      <alignment horizontal="left" vertical="top" wrapText="1"/>
    </xf>
    <xf numFmtId="0" fontId="37" fillId="4" borderId="19" xfId="0" applyFont="1" applyFill="1" applyBorder="1" applyAlignment="1">
      <alignment horizontal="left" vertical="top" wrapText="1"/>
    </xf>
    <xf numFmtId="0" fontId="39" fillId="4" borderId="13" xfId="0" applyFont="1" applyFill="1" applyBorder="1" applyAlignment="1">
      <alignment horizontal="left" vertical="top" wrapText="1"/>
    </xf>
    <xf numFmtId="0" fontId="39" fillId="4" borderId="14" xfId="0" applyFont="1" applyFill="1" applyBorder="1" applyAlignment="1">
      <alignment horizontal="left" vertical="top"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2" fillId="0" borderId="21" xfId="0" applyFont="1" applyBorder="1" applyAlignment="1">
      <alignment horizontal="center" vertical="center"/>
    </xf>
    <xf numFmtId="0" fontId="32" fillId="0" borderId="8" xfId="0" applyFont="1" applyBorder="1" applyAlignment="1">
      <alignment horizontal="center"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2" borderId="12"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8" xfId="0" applyFont="1" applyFill="1" applyBorder="1" applyAlignment="1">
      <alignment horizontal="center" vertical="center"/>
    </xf>
    <xf numFmtId="0" fontId="34" fillId="7" borderId="12" xfId="0" applyFont="1" applyFill="1" applyBorder="1" applyAlignment="1">
      <alignment horizontal="center" vertical="center" shrinkToFit="1"/>
    </xf>
    <xf numFmtId="0" fontId="34" fillId="7" borderId="21" xfId="0" applyFont="1" applyFill="1" applyBorder="1" applyAlignment="1">
      <alignment horizontal="center" vertical="center" shrinkToFit="1"/>
    </xf>
    <xf numFmtId="0" fontId="34" fillId="2" borderId="12" xfId="0" applyFont="1" applyFill="1" applyBorder="1">
      <alignment vertical="center"/>
    </xf>
    <xf numFmtId="0" fontId="34" fillId="2" borderId="21" xfId="0" applyFont="1" applyFill="1" applyBorder="1">
      <alignment vertical="center"/>
    </xf>
    <xf numFmtId="0" fontId="35" fillId="0" borderId="0" xfId="0" applyFont="1" applyAlignment="1">
      <alignment vertical="center" wrapText="1"/>
    </xf>
    <xf numFmtId="0" fontId="35" fillId="0" borderId="0" xfId="0" applyFont="1">
      <alignment vertical="center"/>
    </xf>
    <xf numFmtId="0" fontId="32" fillId="7" borderId="4" xfId="0" applyFont="1" applyFill="1" applyBorder="1" applyAlignment="1">
      <alignment horizontal="center" vertical="center"/>
    </xf>
    <xf numFmtId="0" fontId="32" fillId="7" borderId="17" xfId="0" applyFont="1" applyFill="1" applyBorder="1" applyAlignment="1">
      <alignment horizontal="center" vertical="center"/>
    </xf>
    <xf numFmtId="0" fontId="32" fillId="7" borderId="13" xfId="0" applyFont="1" applyFill="1" applyBorder="1" applyAlignment="1">
      <alignment horizontal="center" vertical="center"/>
    </xf>
    <xf numFmtId="0" fontId="32" fillId="0" borderId="7" xfId="0" applyFont="1" applyBorder="1" applyAlignment="1">
      <alignment vertical="center" shrinkToFit="1"/>
    </xf>
    <xf numFmtId="0" fontId="32" fillId="0" borderId="5" xfId="0" applyFont="1" applyBorder="1" applyAlignment="1">
      <alignment vertical="center" shrinkToFit="1"/>
    </xf>
    <xf numFmtId="0" fontId="32" fillId="0" borderId="0" xfId="0" applyFont="1" applyBorder="1" applyAlignment="1">
      <alignment vertical="center" shrinkToFit="1"/>
    </xf>
    <xf numFmtId="0" fontId="32" fillId="0" borderId="19" xfId="0" applyFont="1" applyBorder="1" applyAlignment="1">
      <alignment vertical="center" shrinkToFit="1"/>
    </xf>
    <xf numFmtId="0" fontId="32" fillId="0" borderId="20" xfId="0" applyFont="1" applyBorder="1" applyAlignment="1">
      <alignment vertical="center" shrinkToFit="1"/>
    </xf>
    <xf numFmtId="0" fontId="32" fillId="0" borderId="14" xfId="0" applyFont="1" applyBorder="1" applyAlignment="1">
      <alignment vertical="center" shrinkToFit="1"/>
    </xf>
    <xf numFmtId="0" fontId="32" fillId="0" borderId="4" xfId="0" applyFont="1" applyBorder="1" applyAlignment="1">
      <alignment vertical="center" wrapText="1"/>
    </xf>
    <xf numFmtId="0" fontId="32" fillId="0" borderId="5" xfId="0" applyFont="1" applyBorder="1" applyAlignment="1">
      <alignment vertical="center" wrapText="1"/>
    </xf>
    <xf numFmtId="0" fontId="32" fillId="0" borderId="1" xfId="0" applyFont="1" applyBorder="1">
      <alignment vertical="center"/>
    </xf>
    <xf numFmtId="0" fontId="32" fillId="0" borderId="3"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13" xfId="0" applyFont="1" applyBorder="1">
      <alignment vertical="center"/>
    </xf>
    <xf numFmtId="0" fontId="32" fillId="0" borderId="14" xfId="0" applyFont="1" applyBorder="1">
      <alignment vertical="center"/>
    </xf>
    <xf numFmtId="0" fontId="28" fillId="0" borderId="0" xfId="0" applyFont="1" applyAlignment="1">
      <alignment horizontal="center" vertical="center" wrapText="1"/>
    </xf>
    <xf numFmtId="0" fontId="32" fillId="0" borderId="2" xfId="0" applyFont="1" applyBorder="1">
      <alignment vertical="center"/>
    </xf>
    <xf numFmtId="0" fontId="32" fillId="4" borderId="4" xfId="0" applyFont="1" applyFill="1" applyBorder="1" applyAlignment="1">
      <alignment horizontal="left" vertical="top" wrapText="1"/>
    </xf>
    <xf numFmtId="0" fontId="32" fillId="4" borderId="7" xfId="0" applyFont="1" applyFill="1" applyBorder="1" applyAlignment="1">
      <alignment horizontal="left" vertical="top" wrapText="1"/>
    </xf>
    <xf numFmtId="0" fontId="32" fillId="4" borderId="5" xfId="0" applyFont="1" applyFill="1" applyBorder="1" applyAlignment="1">
      <alignment horizontal="left" vertical="top" wrapText="1"/>
    </xf>
    <xf numFmtId="0" fontId="32" fillId="4" borderId="17" xfId="0" applyFont="1" applyFill="1" applyBorder="1" applyAlignment="1">
      <alignment horizontal="left" vertical="top" wrapText="1"/>
    </xf>
    <xf numFmtId="0" fontId="32" fillId="4" borderId="0" xfId="0" applyFont="1" applyFill="1" applyBorder="1" applyAlignment="1">
      <alignment horizontal="left" vertical="top" wrapText="1"/>
    </xf>
    <xf numFmtId="0" fontId="32" fillId="4" borderId="19" xfId="0" applyFont="1" applyFill="1" applyBorder="1" applyAlignment="1">
      <alignment horizontal="left" vertical="top" wrapText="1"/>
    </xf>
    <xf numFmtId="0" fontId="32" fillId="4" borderId="13" xfId="0" applyFont="1" applyFill="1" applyBorder="1" applyAlignment="1">
      <alignment horizontal="left" vertical="top" wrapText="1"/>
    </xf>
    <xf numFmtId="0" fontId="32" fillId="4" borderId="20" xfId="0" applyFont="1" applyFill="1" applyBorder="1" applyAlignment="1">
      <alignment horizontal="left" vertical="top" wrapText="1"/>
    </xf>
    <xf numFmtId="0" fontId="32" fillId="4" borderId="14" xfId="0" applyFont="1" applyFill="1" applyBorder="1" applyAlignment="1">
      <alignment horizontal="left" vertical="top" wrapText="1"/>
    </xf>
    <xf numFmtId="0" fontId="30" fillId="0" borderId="1" xfId="0" applyFont="1" applyBorder="1" applyAlignment="1" applyProtection="1">
      <alignment horizontal="center" vertical="center" wrapText="1"/>
      <protection hidden="1"/>
    </xf>
    <xf numFmtId="0" fontId="30" fillId="0" borderId="2"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29" fillId="0" borderId="18" xfId="0" applyFont="1" applyBorder="1" applyAlignment="1" applyProtection="1">
      <alignment horizontal="center" vertical="center" shrinkToFit="1"/>
      <protection hidden="1"/>
    </xf>
    <xf numFmtId="0" fontId="29" fillId="0" borderId="18"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cellXfs>
  <cellStyles count="3">
    <cellStyle name="パーセント" xfId="2" builtinId="5"/>
    <cellStyle name="桁区切り" xfId="1" builtinId="6"/>
    <cellStyle name="標準" xfId="0" builtinId="0"/>
  </cellStyles>
  <dxfs count="31">
    <dxf>
      <fill>
        <patternFill>
          <bgColor theme="1" tint="0.499984740745262"/>
        </patternFill>
      </fill>
    </dxf>
    <dxf>
      <fill>
        <patternFill>
          <bgColor theme="1" tint="0.499984740745262"/>
        </patternFill>
      </fill>
    </dxf>
    <dxf>
      <fill>
        <patternFill>
          <bgColor theme="1" tint="0.499984740745262"/>
        </patternFill>
      </fill>
    </dxf>
    <dxf>
      <font>
        <color theme="0"/>
      </font>
      <fill>
        <patternFill>
          <bgColor theme="0"/>
        </patternFill>
      </fill>
      <border>
        <left/>
      </border>
    </dxf>
    <dxf>
      <border>
        <top style="thin">
          <color auto="1"/>
        </top>
        <bottom style="thin">
          <color auto="1"/>
        </bottom>
        <vertical/>
        <horizontal/>
      </border>
    </dxf>
    <dxf>
      <border>
        <left/>
        <right/>
        <top/>
        <bottom style="thin">
          <color auto="1"/>
        </bottom>
        <vertical/>
        <horizontal/>
      </border>
    </dxf>
    <dxf>
      <font>
        <color theme="0"/>
      </font>
    </dxf>
    <dxf>
      <font>
        <color theme="0"/>
      </font>
      <fill>
        <patternFill patternType="none">
          <bgColor auto="1"/>
        </patternFill>
      </fill>
      <border>
        <left/>
        <top/>
      </border>
    </dxf>
    <dxf>
      <font>
        <color theme="0"/>
      </font>
      <fill>
        <patternFill>
          <bgColor theme="0"/>
        </patternFill>
      </fill>
      <border>
        <left/>
      </border>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color theme="0"/>
      </font>
      <fill>
        <patternFill patternType="none">
          <bgColor auto="1"/>
        </patternFill>
      </fill>
    </dxf>
    <dxf>
      <font>
        <strike val="0"/>
        <color theme="0"/>
      </font>
      <fill>
        <patternFill patternType="none">
          <bgColor auto="1"/>
        </patternFill>
      </fill>
    </dxf>
    <dxf>
      <font>
        <strike val="0"/>
        <color theme="0"/>
      </font>
      <fill>
        <patternFill>
          <bgColor theme="0"/>
        </patternFill>
      </fill>
    </dxf>
    <dxf>
      <font>
        <strike val="0"/>
        <color theme="0"/>
      </font>
      <fill>
        <patternFill>
          <bgColor theme="0"/>
        </patternFill>
      </fill>
    </dxf>
    <dxf>
      <fill>
        <patternFill patternType="none">
          <bgColor auto="1"/>
        </patternFill>
      </fill>
      <border>
        <right/>
        <bottom/>
        <vertical/>
        <horizontal/>
      </border>
    </dxf>
    <dxf>
      <font>
        <color theme="0"/>
      </font>
    </dxf>
    <dxf>
      <fill>
        <patternFill patternType="none">
          <bgColor auto="1"/>
        </patternFill>
      </fill>
      <border>
        <left/>
        <right/>
        <bottom/>
        <vertical/>
        <horizontal/>
      </border>
    </dxf>
    <dxf>
      <font>
        <color theme="0"/>
      </font>
    </dxf>
    <dxf>
      <font>
        <color theme="0"/>
      </font>
    </dxf>
  </dxfs>
  <tableStyles count="0" defaultTableStyle="TableStyleMedium2" defaultPivotStyle="PivotStyleLight16"/>
  <colors>
    <mruColors>
      <color rgb="FFFFCCFF"/>
      <color rgb="FFCCFFFF"/>
      <color rgb="FFFFFFC1"/>
      <color rgb="FF0000FF"/>
      <color rgb="FFFFD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2"/>
  <sheetViews>
    <sheetView showGridLines="0" tabSelected="1" zoomScaleNormal="100" workbookViewId="0"/>
  </sheetViews>
  <sheetFormatPr defaultRowHeight="18.75" x14ac:dyDescent="0.45"/>
  <cols>
    <col min="1" max="1" width="3.109375" customWidth="1"/>
    <col min="2" max="2" width="4.21875" customWidth="1"/>
    <col min="11" max="11" width="6.33203125" customWidth="1"/>
  </cols>
  <sheetData>
    <row r="1" spans="2:10" ht="19.5" thickBot="1" x14ac:dyDescent="0.5"/>
    <row r="2" spans="2:10" ht="19.5" thickTop="1" x14ac:dyDescent="0.45">
      <c r="B2" s="175"/>
      <c r="C2" s="176"/>
      <c r="D2" s="176"/>
      <c r="E2" s="176"/>
      <c r="F2" s="176"/>
      <c r="G2" s="176"/>
      <c r="H2" s="176"/>
      <c r="I2" s="176"/>
      <c r="J2" s="177"/>
    </row>
    <row r="3" spans="2:10" ht="19.5" x14ac:dyDescent="0.45">
      <c r="B3" s="178"/>
      <c r="C3" s="179" t="s">
        <v>232</v>
      </c>
      <c r="D3" s="180"/>
      <c r="E3" s="180"/>
      <c r="F3" s="180"/>
      <c r="G3" s="180"/>
      <c r="H3" s="180"/>
      <c r="I3" s="180"/>
      <c r="J3" s="181"/>
    </row>
    <row r="4" spans="2:10" x14ac:dyDescent="0.45">
      <c r="B4" s="178"/>
      <c r="C4" s="180" t="s">
        <v>233</v>
      </c>
      <c r="D4" s="180"/>
      <c r="E4" s="180"/>
      <c r="F4" s="180"/>
      <c r="G4" s="180"/>
      <c r="H4" s="180"/>
      <c r="I4" s="180"/>
      <c r="J4" s="181"/>
    </row>
    <row r="5" spans="2:10" x14ac:dyDescent="0.45">
      <c r="B5" s="178"/>
      <c r="C5" s="180"/>
      <c r="D5" s="180"/>
      <c r="E5" s="180"/>
      <c r="F5" s="180"/>
      <c r="G5" s="180"/>
      <c r="H5" s="180"/>
      <c r="I5" s="180"/>
      <c r="J5" s="181"/>
    </row>
    <row r="6" spans="2:10" x14ac:dyDescent="0.45">
      <c r="B6" s="178"/>
      <c r="C6" s="172"/>
      <c r="D6" s="180" t="s">
        <v>229</v>
      </c>
      <c r="E6" s="180"/>
      <c r="F6" s="180"/>
      <c r="G6" s="180"/>
      <c r="H6" s="180"/>
      <c r="I6" s="180"/>
      <c r="J6" s="181"/>
    </row>
    <row r="7" spans="2:10" ht="10.5" customHeight="1" x14ac:dyDescent="0.45">
      <c r="B7" s="178"/>
      <c r="C7" s="180"/>
      <c r="D7" s="180"/>
      <c r="E7" s="180"/>
      <c r="F7" s="180"/>
      <c r="G7" s="180"/>
      <c r="H7" s="180"/>
      <c r="I7" s="180"/>
      <c r="J7" s="181"/>
    </row>
    <row r="8" spans="2:10" x14ac:dyDescent="0.45">
      <c r="B8" s="178"/>
      <c r="C8" s="173"/>
      <c r="D8" s="180" t="s">
        <v>230</v>
      </c>
      <c r="E8" s="180"/>
      <c r="F8" s="180"/>
      <c r="G8" s="180"/>
      <c r="H8" s="180"/>
      <c r="I8" s="180"/>
      <c r="J8" s="181"/>
    </row>
    <row r="9" spans="2:10" ht="10.5" customHeight="1" x14ac:dyDescent="0.45">
      <c r="B9" s="178"/>
      <c r="C9" s="180"/>
      <c r="D9" s="180"/>
      <c r="E9" s="180"/>
      <c r="F9" s="180"/>
      <c r="G9" s="180"/>
      <c r="H9" s="180"/>
      <c r="I9" s="180"/>
      <c r="J9" s="181"/>
    </row>
    <row r="10" spans="2:10" x14ac:dyDescent="0.45">
      <c r="B10" s="178"/>
      <c r="C10" s="174"/>
      <c r="D10" s="180" t="s">
        <v>231</v>
      </c>
      <c r="E10" s="180"/>
      <c r="F10" s="180"/>
      <c r="G10" s="180"/>
      <c r="H10" s="180"/>
      <c r="I10" s="180"/>
      <c r="J10" s="181"/>
    </row>
    <row r="11" spans="2:10" ht="19.5" thickBot="1" x14ac:dyDescent="0.5">
      <c r="B11" s="182"/>
      <c r="C11" s="183"/>
      <c r="D11" s="183"/>
      <c r="E11" s="183"/>
      <c r="F11" s="183"/>
      <c r="G11" s="183"/>
      <c r="H11" s="183"/>
      <c r="I11" s="183"/>
      <c r="J11" s="184"/>
    </row>
    <row r="12" spans="2:10" ht="19.5" thickTop="1" x14ac:dyDescent="0.45"/>
  </sheetData>
  <phoneticPr fontId="1"/>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251"/>
  <sheetViews>
    <sheetView showGridLines="0" zoomScale="80" zoomScaleNormal="80" zoomScaleSheetLayoutView="80" workbookViewId="0"/>
  </sheetViews>
  <sheetFormatPr defaultRowHeight="18.75" x14ac:dyDescent="0.45"/>
  <cols>
    <col min="1" max="1" width="2.88671875" style="1" customWidth="1"/>
    <col min="2" max="5" width="5.109375" style="1" customWidth="1"/>
    <col min="6" max="6" width="4.44140625" style="1" customWidth="1"/>
    <col min="7" max="7" width="4.77734375" style="1" customWidth="1"/>
    <col min="8" max="8" width="4.44140625" style="2" customWidth="1"/>
    <col min="9" max="9" width="4.44140625" style="1" customWidth="1"/>
    <col min="10" max="10" width="4.77734375" style="1" customWidth="1"/>
    <col min="11" max="12" width="4.44140625" style="1" customWidth="1"/>
    <col min="13" max="13" width="4.77734375" style="1" customWidth="1"/>
    <col min="14" max="15" width="4.44140625" style="1" customWidth="1"/>
    <col min="16" max="16" width="4.77734375" style="1" customWidth="1"/>
    <col min="17" max="18" width="4.44140625" style="1" customWidth="1"/>
    <col min="19" max="19" width="4.77734375" style="1" customWidth="1"/>
    <col min="20" max="20" width="4.44140625" style="1" customWidth="1"/>
    <col min="21" max="21" width="1.33203125" style="1" customWidth="1"/>
    <col min="22" max="22" width="8.88671875" style="1"/>
    <col min="23" max="23" width="8.88671875" style="2"/>
    <col min="24" max="24" width="5.77734375" style="265" customWidth="1"/>
    <col min="25" max="25" width="8.88671875" style="2"/>
    <col min="26" max="26" width="3.21875" style="1" customWidth="1"/>
    <col min="27" max="29" width="14.109375" style="1" customWidth="1"/>
    <col min="30" max="16384" width="8.88671875" style="1"/>
  </cols>
  <sheetData>
    <row r="1" spans="2:25" x14ac:dyDescent="0.45">
      <c r="B1" s="261" t="s">
        <v>402</v>
      </c>
      <c r="Q1" s="369"/>
      <c r="R1" s="369"/>
      <c r="S1" s="369"/>
      <c r="T1" s="369"/>
      <c r="W1" s="1"/>
      <c r="X1" s="1"/>
      <c r="Y1" s="1"/>
    </row>
    <row r="2" spans="2:25" ht="15" customHeight="1" x14ac:dyDescent="0.45">
      <c r="F2" s="3"/>
      <c r="G2" s="3"/>
      <c r="H2" s="370"/>
      <c r="I2" s="370"/>
      <c r="J2" s="370"/>
      <c r="K2" s="370"/>
      <c r="L2" s="370"/>
      <c r="M2" s="266"/>
      <c r="O2" s="3"/>
      <c r="P2" s="3"/>
      <c r="Q2" s="369"/>
      <c r="R2" s="369"/>
      <c r="S2" s="369"/>
      <c r="T2" s="369"/>
      <c r="W2" s="1"/>
      <c r="X2" s="1"/>
      <c r="Y2" s="1"/>
    </row>
    <row r="3" spans="2:25" ht="29.25" customHeight="1" x14ac:dyDescent="0.45">
      <c r="B3" s="374" t="s">
        <v>258</v>
      </c>
      <c r="C3" s="374"/>
      <c r="D3" s="374"/>
      <c r="E3" s="374"/>
      <c r="F3" s="374"/>
      <c r="G3" s="374"/>
      <c r="H3" s="374"/>
      <c r="I3" s="374"/>
      <c r="J3" s="374"/>
      <c r="K3" s="374"/>
      <c r="L3" s="374"/>
      <c r="M3" s="374"/>
      <c r="N3" s="374"/>
      <c r="O3" s="374"/>
      <c r="P3" s="374"/>
      <c r="Q3" s="374"/>
      <c r="R3" s="374"/>
      <c r="S3" s="374"/>
      <c r="T3" s="374"/>
      <c r="W3" s="1"/>
      <c r="X3" s="1"/>
      <c r="Y3" s="1"/>
    </row>
    <row r="4" spans="2:25" ht="19.5" customHeight="1" x14ac:dyDescent="0.45">
      <c r="U4" s="2"/>
      <c r="W4" s="1"/>
      <c r="X4" s="1"/>
      <c r="Y4" s="1"/>
    </row>
    <row r="5" spans="2:25" ht="30" customHeight="1" x14ac:dyDescent="0.45">
      <c r="B5" s="407" t="s">
        <v>259</v>
      </c>
      <c r="C5" s="407"/>
      <c r="D5" s="407"/>
      <c r="E5" s="407"/>
      <c r="F5" s="407"/>
      <c r="G5" s="407"/>
      <c r="H5" s="408" t="s">
        <v>412</v>
      </c>
      <c r="I5" s="408"/>
      <c r="J5" s="408"/>
      <c r="K5" s="408"/>
      <c r="L5" s="408"/>
      <c r="M5" s="408"/>
      <c r="N5" s="408"/>
      <c r="O5" s="408"/>
      <c r="P5" s="408"/>
      <c r="Q5" s="408"/>
      <c r="R5" s="408"/>
      <c r="S5" s="408"/>
      <c r="T5" s="408"/>
      <c r="U5" s="2"/>
      <c r="W5" s="1"/>
      <c r="X5" s="1"/>
      <c r="Y5" s="1"/>
    </row>
    <row r="6" spans="2:25" ht="19.5" customHeight="1" x14ac:dyDescent="0.45">
      <c r="U6" s="2"/>
      <c r="W6" s="1"/>
      <c r="X6" s="1"/>
      <c r="Y6" s="1"/>
    </row>
    <row r="7" spans="2:25" ht="22.5" customHeight="1" x14ac:dyDescent="0.45">
      <c r="B7" s="383" t="s">
        <v>46</v>
      </c>
      <c r="C7" s="384"/>
      <c r="D7" s="385"/>
      <c r="E7" s="389"/>
      <c r="F7" s="390"/>
      <c r="G7" s="390"/>
      <c r="H7" s="390"/>
      <c r="I7" s="390"/>
      <c r="J7" s="390"/>
      <c r="K7" s="391"/>
      <c r="L7" s="395" t="s">
        <v>260</v>
      </c>
      <c r="M7" s="396"/>
      <c r="N7" s="397"/>
      <c r="O7" s="403"/>
      <c r="P7" s="404"/>
      <c r="Q7" s="404"/>
      <c r="R7" s="404"/>
      <c r="S7" s="401" t="s">
        <v>417</v>
      </c>
      <c r="T7" s="402"/>
      <c r="W7" s="1"/>
      <c r="X7" s="1"/>
      <c r="Y7" s="1"/>
    </row>
    <row r="8" spans="2:25" ht="22.5" customHeight="1" x14ac:dyDescent="0.45">
      <c r="B8" s="386"/>
      <c r="C8" s="387"/>
      <c r="D8" s="388"/>
      <c r="E8" s="392"/>
      <c r="F8" s="393"/>
      <c r="G8" s="393"/>
      <c r="H8" s="393"/>
      <c r="I8" s="393"/>
      <c r="J8" s="393"/>
      <c r="K8" s="394"/>
      <c r="L8" s="335"/>
      <c r="M8" s="398"/>
      <c r="N8" s="336"/>
      <c r="O8" s="405"/>
      <c r="P8" s="406"/>
      <c r="Q8" s="406"/>
      <c r="R8" s="406"/>
      <c r="S8" s="399" t="s">
        <v>418</v>
      </c>
      <c r="T8" s="400"/>
      <c r="W8" s="1"/>
      <c r="X8" s="1"/>
      <c r="Y8" s="1"/>
    </row>
    <row r="9" spans="2:25" ht="30" customHeight="1" x14ac:dyDescent="0.45">
      <c r="B9" s="438" t="s">
        <v>214</v>
      </c>
      <c r="C9" s="439"/>
      <c r="D9" s="440"/>
      <c r="E9" s="305" t="s">
        <v>92</v>
      </c>
      <c r="F9" s="130" t="s">
        <v>211</v>
      </c>
      <c r="G9" s="306" t="s">
        <v>92</v>
      </c>
      <c r="H9" s="130" t="s">
        <v>212</v>
      </c>
      <c r="I9" s="306" t="s">
        <v>92</v>
      </c>
      <c r="J9" s="130" t="s">
        <v>213</v>
      </c>
      <c r="K9" s="131"/>
      <c r="L9" s="375" t="str">
        <f>IF(E9="■","","認定番号")</f>
        <v>認定番号</v>
      </c>
      <c r="M9" s="376"/>
      <c r="N9" s="376"/>
      <c r="O9" s="377"/>
      <c r="P9" s="378"/>
      <c r="Q9" s="378"/>
      <c r="R9" s="378"/>
      <c r="S9" s="378"/>
      <c r="T9" s="379"/>
      <c r="W9" s="1"/>
      <c r="X9" s="1"/>
      <c r="Y9" s="1"/>
    </row>
    <row r="10" spans="2:25" ht="12.75" customHeight="1" x14ac:dyDescent="0.15">
      <c r="L10" s="115" t="s">
        <v>413</v>
      </c>
      <c r="W10" s="1"/>
      <c r="X10" s="1"/>
      <c r="Y10" s="1"/>
    </row>
    <row r="11" spans="2:25" ht="12.75" customHeight="1" x14ac:dyDescent="0.15">
      <c r="L11" s="115" t="s">
        <v>392</v>
      </c>
      <c r="W11" s="1"/>
      <c r="X11" s="1"/>
      <c r="Y11" s="1"/>
    </row>
    <row r="12" spans="2:25" ht="12.75" customHeight="1" x14ac:dyDescent="0.15">
      <c r="L12" s="115" t="s">
        <v>391</v>
      </c>
      <c r="W12" s="1"/>
      <c r="X12" s="1"/>
      <c r="Y12" s="1"/>
    </row>
    <row r="13" spans="2:25" s="113" customFormat="1" ht="12.75" customHeight="1" x14ac:dyDescent="0.15">
      <c r="H13" s="114"/>
      <c r="L13" s="156" t="s">
        <v>223</v>
      </c>
    </row>
    <row r="14" spans="2:25" ht="27.75" customHeight="1" x14ac:dyDescent="0.45">
      <c r="B14" s="1" t="s">
        <v>414</v>
      </c>
      <c r="W14" s="1"/>
      <c r="X14" s="86"/>
      <c r="Y14" s="1"/>
    </row>
    <row r="15" spans="2:25" ht="27.75" customHeight="1" x14ac:dyDescent="0.45">
      <c r="B15" s="1" t="s">
        <v>0</v>
      </c>
      <c r="W15" s="1"/>
      <c r="X15" s="1"/>
      <c r="Y15" s="1"/>
    </row>
    <row r="16" spans="2:25" s="265" customFormat="1" x14ac:dyDescent="0.45">
      <c r="B16" s="380"/>
      <c r="C16" s="381"/>
      <c r="D16" s="381"/>
      <c r="E16" s="382"/>
      <c r="F16" s="372" t="s">
        <v>1</v>
      </c>
      <c r="G16" s="372"/>
      <c r="H16" s="373"/>
      <c r="I16" s="371" t="s">
        <v>2</v>
      </c>
      <c r="J16" s="372"/>
      <c r="K16" s="373"/>
      <c r="L16" s="371" t="s">
        <v>3</v>
      </c>
      <c r="M16" s="372"/>
      <c r="N16" s="373"/>
      <c r="O16" s="371" t="s">
        <v>4</v>
      </c>
      <c r="P16" s="372"/>
      <c r="Q16" s="373"/>
      <c r="R16" s="371" t="s">
        <v>5</v>
      </c>
      <c r="S16" s="372"/>
      <c r="T16" s="373"/>
    </row>
    <row r="17" spans="1:25" ht="30" customHeight="1" x14ac:dyDescent="0.45">
      <c r="A17" s="4"/>
      <c r="B17" s="441" t="s">
        <v>6</v>
      </c>
      <c r="C17" s="442"/>
      <c r="D17" s="442"/>
      <c r="E17" s="443"/>
      <c r="F17" s="417"/>
      <c r="G17" s="418"/>
      <c r="H17" s="5" t="s">
        <v>40</v>
      </c>
      <c r="I17" s="417"/>
      <c r="J17" s="418"/>
      <c r="K17" s="6" t="s">
        <v>41</v>
      </c>
      <c r="L17" s="417"/>
      <c r="M17" s="418"/>
      <c r="N17" s="6" t="s">
        <v>41</v>
      </c>
      <c r="O17" s="417"/>
      <c r="P17" s="418"/>
      <c r="Q17" s="6" t="s">
        <v>41</v>
      </c>
      <c r="R17" s="409">
        <f>F17+I17+L17+O17</f>
        <v>0</v>
      </c>
      <c r="S17" s="410"/>
      <c r="T17" s="7" t="s">
        <v>40</v>
      </c>
      <c r="U17" s="2"/>
      <c r="W17" s="1"/>
      <c r="X17" s="1"/>
      <c r="Y17" s="1"/>
    </row>
    <row r="18" spans="1:25" ht="30" customHeight="1" x14ac:dyDescent="0.45">
      <c r="A18" s="4"/>
      <c r="B18" s="441" t="s">
        <v>7</v>
      </c>
      <c r="C18" s="442"/>
      <c r="D18" s="442"/>
      <c r="E18" s="443"/>
      <c r="F18" s="448" t="s">
        <v>88</v>
      </c>
      <c r="G18" s="449"/>
      <c r="H18" s="449"/>
      <c r="I18" s="84"/>
      <c r="J18" s="83" t="s">
        <v>222</v>
      </c>
      <c r="K18" s="81"/>
      <c r="L18" s="85"/>
      <c r="M18" s="83" t="s">
        <v>224</v>
      </c>
      <c r="N18" s="161" t="s">
        <v>89</v>
      </c>
      <c r="O18" s="85"/>
      <c r="P18" s="83" t="s">
        <v>222</v>
      </c>
      <c r="Q18" s="269"/>
      <c r="R18" s="85"/>
      <c r="S18" s="83" t="s">
        <v>224</v>
      </c>
      <c r="T18" s="82"/>
      <c r="U18" s="2"/>
      <c r="W18" s="1"/>
      <c r="X18" s="1"/>
      <c r="Y18" s="1"/>
    </row>
    <row r="19" spans="1:25" ht="32.25" customHeight="1" x14ac:dyDescent="0.45">
      <c r="A19" s="4"/>
      <c r="B19" s="436" t="s">
        <v>226</v>
      </c>
      <c r="C19" s="437"/>
      <c r="D19" s="437"/>
      <c r="E19" s="437"/>
      <c r="F19" s="325" t="s">
        <v>92</v>
      </c>
      <c r="G19" s="168" t="s">
        <v>221</v>
      </c>
      <c r="H19" s="168"/>
      <c r="I19" s="169"/>
      <c r="J19" s="269"/>
      <c r="K19" s="269"/>
      <c r="L19" s="326" t="s">
        <v>92</v>
      </c>
      <c r="M19" s="170" t="str">
        <f>IF($R$17&gt;=30,"　※　経営面積には借入地及び受託地面積を含む","今後５０万円以上となる見込みがある")</f>
        <v>今後５０万円以上となる見込みがある</v>
      </c>
      <c r="N19" s="171"/>
      <c r="O19" s="171"/>
      <c r="P19" s="83"/>
      <c r="Q19" s="83"/>
      <c r="R19" s="83"/>
      <c r="S19" s="83"/>
      <c r="T19" s="155"/>
      <c r="U19" s="2"/>
      <c r="W19" s="1"/>
      <c r="X19" s="1"/>
      <c r="Y19" s="1"/>
    </row>
    <row r="20" spans="1:25" ht="13.5" customHeight="1" x14ac:dyDescent="0.15">
      <c r="A20" s="8"/>
      <c r="B20" s="8"/>
      <c r="C20" s="8"/>
      <c r="D20" s="8"/>
      <c r="E20" s="8"/>
      <c r="F20" s="8"/>
      <c r="G20" s="8"/>
      <c r="H20" s="4"/>
      <c r="I20" s="8"/>
      <c r="J20" s="8"/>
      <c r="K20" s="8"/>
      <c r="L20" s="157" t="str">
        <f>IF($R$17&gt;=30,"","※１　経営面積には借入地及び受託地面積を含む")</f>
        <v>※１　経営面積には借入地及び受託地面積を含む</v>
      </c>
      <c r="M20" s="186"/>
      <c r="N20" s="187"/>
      <c r="O20" s="187"/>
      <c r="P20" s="187"/>
      <c r="Q20" s="187"/>
      <c r="R20" s="187"/>
      <c r="S20" s="187"/>
      <c r="T20" s="8"/>
      <c r="W20" s="1"/>
      <c r="X20" s="1"/>
      <c r="Y20" s="1"/>
    </row>
    <row r="21" spans="1:25" ht="13.5" customHeight="1" x14ac:dyDescent="0.15">
      <c r="A21" s="8"/>
      <c r="B21" s="8"/>
      <c r="C21" s="8"/>
      <c r="D21" s="8"/>
      <c r="E21" s="8"/>
      <c r="F21" s="8"/>
      <c r="G21" s="8"/>
      <c r="H21" s="4"/>
      <c r="I21" s="8"/>
      <c r="J21" s="8"/>
      <c r="K21" s="8"/>
      <c r="L21" s="157" t="str">
        <f>IF($R$17&gt;=30,"","※２　農産物販売金額は該当の□に■を記入する")</f>
        <v>※２　農産物販売金額は該当の□に■を記入する</v>
      </c>
      <c r="M21" s="188"/>
      <c r="N21" s="23"/>
      <c r="O21" s="23"/>
      <c r="P21" s="23"/>
      <c r="Q21" s="23"/>
      <c r="R21" s="23"/>
      <c r="S21" s="23"/>
      <c r="T21" s="8"/>
      <c r="W21" s="1"/>
      <c r="X21" s="1"/>
      <c r="Y21" s="1"/>
    </row>
    <row r="22" spans="1:25" ht="15" customHeight="1" x14ac:dyDescent="0.15">
      <c r="A22" s="8"/>
      <c r="B22" s="8"/>
      <c r="C22" s="8"/>
      <c r="D22" s="8"/>
      <c r="E22" s="8"/>
      <c r="F22" s="8"/>
      <c r="G22" s="8"/>
      <c r="H22" s="4"/>
      <c r="I22" s="8"/>
      <c r="J22" s="8"/>
      <c r="K22" s="8"/>
      <c r="L22" s="8"/>
      <c r="M22" s="115"/>
      <c r="N22" s="8"/>
      <c r="O22" s="8"/>
      <c r="P22" s="8"/>
      <c r="Q22" s="8"/>
      <c r="R22" s="8"/>
      <c r="S22" s="8"/>
      <c r="T22" s="8"/>
      <c r="W22" s="1"/>
      <c r="X22" s="1"/>
      <c r="Y22" s="1"/>
    </row>
    <row r="23" spans="1:25" ht="26.25" customHeight="1" x14ac:dyDescent="0.15">
      <c r="A23" s="8"/>
      <c r="B23" s="1" t="s">
        <v>265</v>
      </c>
      <c r="C23" s="8"/>
      <c r="D23" s="8"/>
      <c r="E23" s="8"/>
      <c r="F23" s="8"/>
      <c r="G23" s="8"/>
      <c r="H23" s="4"/>
      <c r="I23" s="8"/>
      <c r="J23" s="8"/>
      <c r="K23" s="8"/>
      <c r="L23" s="8"/>
      <c r="M23" s="115"/>
      <c r="N23" s="8"/>
      <c r="O23" s="8"/>
      <c r="P23" s="8"/>
      <c r="Q23" s="8"/>
      <c r="R23" s="8"/>
      <c r="S23" s="8"/>
      <c r="T23" s="8"/>
      <c r="W23" s="1"/>
      <c r="X23" s="1"/>
      <c r="Y23" s="1"/>
    </row>
    <row r="24" spans="1:25" ht="26.25" customHeight="1" x14ac:dyDescent="0.15">
      <c r="A24" s="8"/>
      <c r="B24" s="307" t="s">
        <v>92</v>
      </c>
      <c r="C24" s="33" t="s">
        <v>261</v>
      </c>
      <c r="D24" s="33"/>
      <c r="E24" s="8"/>
      <c r="F24" s="8"/>
      <c r="G24" s="8"/>
      <c r="H24" s="4"/>
      <c r="I24" s="8"/>
      <c r="J24" s="8"/>
      <c r="K24" s="8"/>
      <c r="L24" s="8"/>
      <c r="M24" s="115"/>
      <c r="N24" s="8"/>
      <c r="O24" s="8"/>
      <c r="P24" s="8"/>
      <c r="Q24" s="8"/>
      <c r="R24" s="8"/>
      <c r="S24" s="8"/>
      <c r="T24" s="8"/>
      <c r="W24" s="1"/>
      <c r="X24" s="1"/>
      <c r="Y24" s="1"/>
    </row>
    <row r="25" spans="1:25" ht="26.25" customHeight="1" x14ac:dyDescent="0.15">
      <c r="A25" s="8"/>
      <c r="B25" s="307" t="s">
        <v>92</v>
      </c>
      <c r="C25" s="33" t="s">
        <v>295</v>
      </c>
      <c r="D25" s="33"/>
      <c r="E25" s="8"/>
      <c r="F25" s="8"/>
      <c r="G25" s="8"/>
      <c r="H25" s="4"/>
      <c r="I25" s="8"/>
      <c r="J25" s="8"/>
      <c r="K25" s="8"/>
      <c r="L25" s="8"/>
      <c r="M25" s="115"/>
      <c r="N25" s="8"/>
      <c r="O25" s="8"/>
      <c r="P25" s="8"/>
      <c r="Q25" s="8"/>
      <c r="R25" s="8"/>
      <c r="S25" s="8"/>
      <c r="T25" s="8"/>
      <c r="W25" s="1"/>
      <c r="X25" s="1"/>
      <c r="Y25" s="1"/>
    </row>
    <row r="26" spans="1:25" ht="26.25" hidden="1" customHeight="1" x14ac:dyDescent="0.15">
      <c r="A26" s="8"/>
      <c r="B26" s="307" t="s">
        <v>92</v>
      </c>
      <c r="C26" s="33" t="s">
        <v>262</v>
      </c>
      <c r="D26" s="33"/>
      <c r="E26" s="8"/>
      <c r="F26" s="8"/>
      <c r="G26" s="8"/>
      <c r="H26" s="4"/>
      <c r="I26" s="8"/>
      <c r="J26" s="8"/>
      <c r="K26" s="8"/>
      <c r="L26" s="8"/>
      <c r="M26" s="115"/>
      <c r="N26" s="8"/>
      <c r="O26" s="8"/>
      <c r="P26" s="8"/>
      <c r="Q26" s="8"/>
      <c r="R26" s="8"/>
      <c r="S26" s="8"/>
      <c r="T26" s="8"/>
      <c r="W26" s="1"/>
      <c r="X26" s="1"/>
      <c r="Y26" s="1"/>
    </row>
    <row r="27" spans="1:25" ht="26.25" hidden="1" customHeight="1" x14ac:dyDescent="0.15">
      <c r="A27" s="8"/>
      <c r="B27" s="307" t="s">
        <v>92</v>
      </c>
      <c r="C27" s="33" t="s">
        <v>263</v>
      </c>
      <c r="D27" s="33"/>
      <c r="E27" s="8"/>
      <c r="F27" s="8"/>
      <c r="G27" s="8"/>
      <c r="H27" s="4"/>
      <c r="I27" s="8"/>
      <c r="J27" s="8"/>
      <c r="K27" s="8"/>
      <c r="L27" s="8"/>
      <c r="M27" s="115"/>
      <c r="N27" s="8"/>
      <c r="O27" s="8"/>
      <c r="P27" s="8"/>
      <c r="Q27" s="8"/>
      <c r="R27" s="8"/>
      <c r="S27" s="8"/>
      <c r="T27" s="8"/>
      <c r="W27" s="1"/>
      <c r="X27" s="1"/>
      <c r="Y27" s="1"/>
    </row>
    <row r="28" spans="1:25" ht="26.25" customHeight="1" x14ac:dyDescent="0.15">
      <c r="A28" s="8"/>
      <c r="B28" s="307" t="s">
        <v>92</v>
      </c>
      <c r="C28" s="33" t="s">
        <v>296</v>
      </c>
      <c r="D28" s="33"/>
      <c r="E28" s="8"/>
      <c r="F28" s="8"/>
      <c r="G28" s="8"/>
      <c r="H28" s="4"/>
      <c r="I28" s="8"/>
      <c r="J28" s="8"/>
      <c r="K28" s="8"/>
      <c r="L28" s="8"/>
      <c r="M28" s="115"/>
      <c r="N28" s="8"/>
      <c r="O28" s="8"/>
      <c r="P28" s="8"/>
      <c r="Q28" s="8"/>
      <c r="R28" s="8"/>
      <c r="S28" s="8"/>
      <c r="T28" s="8"/>
      <c r="W28" s="1"/>
      <c r="X28" s="1"/>
      <c r="Y28" s="1"/>
    </row>
    <row r="29" spans="1:25" ht="26.25" customHeight="1" x14ac:dyDescent="0.15">
      <c r="A29" s="8"/>
      <c r="B29" s="296"/>
      <c r="C29" s="33" t="s">
        <v>416</v>
      </c>
      <c r="D29" s="33"/>
      <c r="E29" s="8"/>
      <c r="F29" s="8"/>
      <c r="G29" s="8"/>
      <c r="H29" s="4"/>
      <c r="I29" s="8"/>
      <c r="J29" s="8"/>
      <c r="K29" s="8"/>
      <c r="L29" s="8"/>
      <c r="M29" s="115"/>
      <c r="N29" s="8"/>
      <c r="O29" s="8"/>
      <c r="P29" s="8"/>
      <c r="Q29" s="8"/>
      <c r="R29" s="8"/>
      <c r="S29" s="8"/>
      <c r="T29" s="8"/>
      <c r="W29" s="1"/>
      <c r="X29" s="1"/>
      <c r="Y29" s="1"/>
    </row>
    <row r="30" spans="1:25" ht="26.25" hidden="1" customHeight="1" x14ac:dyDescent="0.15">
      <c r="A30" s="8"/>
      <c r="B30" s="230" t="s">
        <v>92</v>
      </c>
      <c r="C30" s="33" t="s">
        <v>264</v>
      </c>
      <c r="D30" s="33"/>
      <c r="E30" s="8"/>
      <c r="F30" s="8"/>
      <c r="G30" s="8"/>
      <c r="H30" s="4"/>
      <c r="I30" s="8"/>
      <c r="J30" s="8"/>
      <c r="K30" s="8"/>
      <c r="L30" s="8"/>
      <c r="M30" s="115"/>
      <c r="N30" s="8"/>
      <c r="O30" s="8"/>
      <c r="P30" s="8"/>
      <c r="Q30" s="8"/>
      <c r="R30" s="8"/>
      <c r="S30" s="8"/>
      <c r="T30" s="8"/>
      <c r="W30" s="1"/>
      <c r="X30" s="1"/>
      <c r="Y30" s="1"/>
    </row>
    <row r="31" spans="1:25" s="8" customFormat="1" ht="26.25" customHeight="1" x14ac:dyDescent="0.15">
      <c r="C31" s="33"/>
      <c r="D31" s="33"/>
      <c r="H31" s="4"/>
      <c r="M31" s="115"/>
    </row>
    <row r="32" spans="1:25" s="8" customFormat="1" ht="26.25" customHeight="1" x14ac:dyDescent="0.15">
      <c r="B32" s="1" t="s">
        <v>266</v>
      </c>
      <c r="C32" s="278"/>
      <c r="H32" s="4"/>
      <c r="M32" s="115"/>
    </row>
    <row r="33" spans="1:25" s="8" customFormat="1" ht="12" customHeight="1" x14ac:dyDescent="0.15">
      <c r="B33" s="1"/>
      <c r="C33" s="278"/>
      <c r="H33" s="4"/>
      <c r="M33" s="115"/>
    </row>
    <row r="34" spans="1:25" s="8" customFormat="1" ht="26.25" customHeight="1" x14ac:dyDescent="0.15">
      <c r="B34" s="297" t="s">
        <v>267</v>
      </c>
      <c r="C34" s="279"/>
      <c r="D34" s="279"/>
      <c r="E34" s="279"/>
      <c r="F34" s="279"/>
      <c r="G34" s="279"/>
      <c r="H34" s="280"/>
      <c r="I34" s="279"/>
      <c r="J34" s="279"/>
      <c r="K34" s="279"/>
      <c r="L34" s="279"/>
      <c r="M34" s="281"/>
      <c r="N34" s="279"/>
      <c r="O34" s="279"/>
      <c r="P34" s="279"/>
      <c r="Q34" s="279"/>
      <c r="R34" s="279"/>
      <c r="S34" s="279"/>
      <c r="T34" s="282"/>
    </row>
    <row r="35" spans="1:25" s="8" customFormat="1" ht="26.25" customHeight="1" x14ac:dyDescent="0.15">
      <c r="B35" s="298"/>
      <c r="C35" s="47" t="s">
        <v>293</v>
      </c>
      <c r="D35" s="47"/>
      <c r="E35" s="47"/>
      <c r="F35" s="47"/>
      <c r="G35" s="47"/>
      <c r="H35" s="283"/>
      <c r="I35" s="47"/>
      <c r="J35" s="47"/>
      <c r="K35" s="47"/>
      <c r="L35" s="47"/>
      <c r="M35" s="284"/>
      <c r="N35" s="47"/>
      <c r="O35" s="47"/>
      <c r="P35" s="47"/>
      <c r="Q35" s="47"/>
      <c r="R35" s="47"/>
      <c r="S35" s="47"/>
      <c r="T35" s="285"/>
    </row>
    <row r="36" spans="1:25" s="8" customFormat="1" ht="26.25" customHeight="1" x14ac:dyDescent="0.15">
      <c r="B36" s="298" t="s">
        <v>268</v>
      </c>
      <c r="C36" s="47"/>
      <c r="D36" s="47"/>
      <c r="E36" s="47"/>
      <c r="F36" s="47"/>
      <c r="G36" s="47"/>
      <c r="H36" s="283"/>
      <c r="I36" s="47"/>
      <c r="J36" s="47"/>
      <c r="K36" s="47"/>
      <c r="L36" s="47"/>
      <c r="M36" s="284"/>
      <c r="N36" s="47"/>
      <c r="O36" s="47"/>
      <c r="P36" s="47"/>
      <c r="Q36" s="47"/>
      <c r="R36" s="47"/>
      <c r="S36" s="47"/>
      <c r="T36" s="285"/>
    </row>
    <row r="37" spans="1:25" s="8" customFormat="1" ht="26.25" customHeight="1" x14ac:dyDescent="0.15">
      <c r="B37" s="298"/>
      <c r="C37" s="47" t="s">
        <v>294</v>
      </c>
      <c r="D37" s="47"/>
      <c r="E37" s="47"/>
      <c r="F37" s="47"/>
      <c r="G37" s="47"/>
      <c r="H37" s="283"/>
      <c r="I37" s="47"/>
      <c r="J37" s="47"/>
      <c r="K37" s="47"/>
      <c r="L37" s="47"/>
      <c r="M37" s="284"/>
      <c r="N37" s="47"/>
      <c r="O37" s="47"/>
      <c r="P37" s="47"/>
      <c r="Q37" s="47"/>
      <c r="R37" s="47"/>
      <c r="S37" s="47"/>
      <c r="T37" s="285"/>
    </row>
    <row r="38" spans="1:25" s="8" customFormat="1" ht="26.25" customHeight="1" x14ac:dyDescent="0.15">
      <c r="B38" s="298" t="s">
        <v>269</v>
      </c>
      <c r="C38" s="47"/>
      <c r="D38" s="47"/>
      <c r="E38" s="47"/>
      <c r="F38" s="47"/>
      <c r="G38" s="47"/>
      <c r="H38" s="283"/>
      <c r="I38" s="47"/>
      <c r="J38" s="47"/>
      <c r="K38" s="47"/>
      <c r="L38" s="47"/>
      <c r="M38" s="284"/>
      <c r="N38" s="47"/>
      <c r="O38" s="47"/>
      <c r="P38" s="47"/>
      <c r="Q38" s="47"/>
      <c r="R38" s="47"/>
      <c r="S38" s="47"/>
      <c r="T38" s="285"/>
    </row>
    <row r="39" spans="1:25" s="8" customFormat="1" ht="26.25" customHeight="1" x14ac:dyDescent="0.15">
      <c r="B39" s="298"/>
      <c r="C39" s="334" t="s">
        <v>272</v>
      </c>
      <c r="D39" s="47"/>
      <c r="E39" s="47"/>
      <c r="F39" s="47"/>
      <c r="G39" s="47"/>
      <c r="H39" s="283"/>
      <c r="I39" s="47"/>
      <c r="J39" s="47"/>
      <c r="K39" s="47"/>
      <c r="L39" s="47"/>
      <c r="M39" s="284"/>
      <c r="N39" s="47"/>
      <c r="O39" s="47"/>
      <c r="P39" s="47"/>
      <c r="Q39" s="47"/>
      <c r="R39" s="47"/>
      <c r="S39" s="47"/>
      <c r="T39" s="285"/>
    </row>
    <row r="40" spans="1:25" s="8" customFormat="1" ht="26.25" customHeight="1" x14ac:dyDescent="0.15">
      <c r="B40" s="298" t="s">
        <v>270</v>
      </c>
      <c r="C40" s="47"/>
      <c r="D40" s="47"/>
      <c r="E40" s="47"/>
      <c r="F40" s="47"/>
      <c r="G40" s="47"/>
      <c r="H40" s="283"/>
      <c r="I40" s="47"/>
      <c r="J40" s="47"/>
      <c r="K40" s="47"/>
      <c r="L40" s="47"/>
      <c r="M40" s="284"/>
      <c r="N40" s="47"/>
      <c r="O40" s="47"/>
      <c r="P40" s="47"/>
      <c r="Q40" s="47"/>
      <c r="R40" s="47"/>
      <c r="S40" s="47"/>
      <c r="T40" s="285"/>
    </row>
    <row r="41" spans="1:25" s="8" customFormat="1" ht="26.25" customHeight="1" x14ac:dyDescent="0.15">
      <c r="B41" s="286"/>
      <c r="C41" s="44" t="s">
        <v>271</v>
      </c>
      <c r="D41" s="44"/>
      <c r="E41" s="44"/>
      <c r="F41" s="44"/>
      <c r="G41" s="44"/>
      <c r="H41" s="287"/>
      <c r="I41" s="44"/>
      <c r="J41" s="44"/>
      <c r="K41" s="44"/>
      <c r="L41" s="44"/>
      <c r="M41" s="288"/>
      <c r="N41" s="44"/>
      <c r="O41" s="44"/>
      <c r="P41" s="44"/>
      <c r="Q41" s="44"/>
      <c r="R41" s="44"/>
      <c r="S41" s="44"/>
      <c r="T41" s="289"/>
    </row>
    <row r="42" spans="1:25" s="8" customFormat="1" ht="13.5" customHeight="1" x14ac:dyDescent="0.15">
      <c r="B42" s="34"/>
      <c r="C42" s="49"/>
      <c r="H42" s="4"/>
      <c r="M42" s="115"/>
    </row>
    <row r="43" spans="1:25" ht="30" customHeight="1" x14ac:dyDescent="0.45">
      <c r="A43" s="8"/>
      <c r="B43" s="8" t="s">
        <v>415</v>
      </c>
      <c r="C43" s="8"/>
      <c r="D43" s="8"/>
      <c r="E43" s="8"/>
      <c r="F43" s="8"/>
      <c r="G43" s="8"/>
      <c r="H43" s="4"/>
      <c r="I43" s="8"/>
      <c r="J43" s="8"/>
      <c r="K43" s="307" t="s">
        <v>92</v>
      </c>
      <c r="L43" s="278" t="s">
        <v>437</v>
      </c>
      <c r="M43" s="8"/>
      <c r="N43" s="8"/>
      <c r="O43" s="8"/>
      <c r="P43" s="8"/>
      <c r="Q43" s="8"/>
      <c r="R43" s="8"/>
      <c r="S43" s="8"/>
      <c r="T43" s="8"/>
      <c r="W43" s="1"/>
      <c r="X43" s="1"/>
      <c r="Y43" s="1"/>
    </row>
    <row r="44" spans="1:25" s="266" customFormat="1" ht="23.25" customHeight="1" x14ac:dyDescent="0.45">
      <c r="A44" s="9"/>
      <c r="B44" s="421" t="s">
        <v>84</v>
      </c>
      <c r="C44" s="421"/>
      <c r="D44" s="421"/>
      <c r="E44" s="421"/>
      <c r="F44" s="411" t="s">
        <v>8</v>
      </c>
      <c r="G44" s="412"/>
      <c r="H44" s="413"/>
      <c r="I44" s="411" t="s">
        <v>9</v>
      </c>
      <c r="J44" s="412"/>
      <c r="K44" s="413"/>
      <c r="L44" s="411" t="s">
        <v>10</v>
      </c>
      <c r="M44" s="412"/>
      <c r="N44" s="413"/>
      <c r="O44" s="411" t="s">
        <v>11</v>
      </c>
      <c r="P44" s="412"/>
      <c r="Q44" s="413"/>
      <c r="R44" s="423" t="s">
        <v>52</v>
      </c>
      <c r="S44" s="424"/>
      <c r="T44" s="425"/>
    </row>
    <row r="45" spans="1:25" s="266" customFormat="1" ht="23.25" customHeight="1" x14ac:dyDescent="0.45">
      <c r="A45" s="9"/>
      <c r="B45" s="422"/>
      <c r="C45" s="422"/>
      <c r="D45" s="422"/>
      <c r="E45" s="422"/>
      <c r="F45" s="414"/>
      <c r="G45" s="415"/>
      <c r="H45" s="416"/>
      <c r="I45" s="414"/>
      <c r="J45" s="415"/>
      <c r="K45" s="416"/>
      <c r="L45" s="414"/>
      <c r="M45" s="415"/>
      <c r="N45" s="416"/>
      <c r="O45" s="414"/>
      <c r="P45" s="415"/>
      <c r="Q45" s="416"/>
      <c r="R45" s="426"/>
      <c r="S45" s="427"/>
      <c r="T45" s="428"/>
    </row>
    <row r="46" spans="1:25" ht="26.25" customHeight="1" x14ac:dyDescent="0.45">
      <c r="A46" s="8"/>
      <c r="B46" s="429"/>
      <c r="C46" s="430"/>
      <c r="D46" s="430"/>
      <c r="E46" s="431"/>
      <c r="F46" s="452"/>
      <c r="G46" s="453"/>
      <c r="H46" s="10" t="s">
        <v>40</v>
      </c>
      <c r="I46" s="365"/>
      <c r="J46" s="366"/>
      <c r="K46" s="10" t="s">
        <v>40</v>
      </c>
      <c r="L46" s="365"/>
      <c r="M46" s="366"/>
      <c r="N46" s="10" t="s">
        <v>40</v>
      </c>
      <c r="O46" s="365"/>
      <c r="P46" s="366"/>
      <c r="Q46" s="10" t="s">
        <v>40</v>
      </c>
      <c r="R46" s="339"/>
      <c r="S46" s="340"/>
      <c r="T46" s="11" t="s">
        <v>40</v>
      </c>
      <c r="W46" s="1"/>
      <c r="X46" s="1"/>
      <c r="Y46" s="1"/>
    </row>
    <row r="47" spans="1:25" ht="26.25" customHeight="1" x14ac:dyDescent="0.45">
      <c r="A47" s="8"/>
      <c r="B47" s="432"/>
      <c r="C47" s="433"/>
      <c r="D47" s="433"/>
      <c r="E47" s="434"/>
      <c r="F47" s="450"/>
      <c r="G47" s="451"/>
      <c r="H47" s="12" t="s">
        <v>40</v>
      </c>
      <c r="I47" s="419"/>
      <c r="J47" s="420"/>
      <c r="K47" s="12" t="s">
        <v>40</v>
      </c>
      <c r="L47" s="419"/>
      <c r="M47" s="420"/>
      <c r="N47" s="12" t="s">
        <v>40</v>
      </c>
      <c r="O47" s="419"/>
      <c r="P47" s="420"/>
      <c r="Q47" s="12" t="s">
        <v>40</v>
      </c>
      <c r="R47" s="341"/>
      <c r="S47" s="342"/>
      <c r="T47" s="13" t="s">
        <v>40</v>
      </c>
      <c r="W47" s="1"/>
      <c r="X47" s="1"/>
      <c r="Y47" s="1"/>
    </row>
    <row r="48" spans="1:25" ht="26.25" customHeight="1" x14ac:dyDescent="0.45">
      <c r="A48" s="8"/>
      <c r="B48" s="429"/>
      <c r="C48" s="430"/>
      <c r="D48" s="430"/>
      <c r="E48" s="431"/>
      <c r="F48" s="452"/>
      <c r="G48" s="453"/>
      <c r="H48" s="10" t="s">
        <v>40</v>
      </c>
      <c r="I48" s="365"/>
      <c r="J48" s="366"/>
      <c r="K48" s="10" t="s">
        <v>40</v>
      </c>
      <c r="L48" s="365"/>
      <c r="M48" s="366"/>
      <c r="N48" s="10" t="s">
        <v>40</v>
      </c>
      <c r="O48" s="365"/>
      <c r="P48" s="366"/>
      <c r="Q48" s="10" t="s">
        <v>40</v>
      </c>
      <c r="R48" s="339"/>
      <c r="S48" s="340"/>
      <c r="T48" s="11" t="s">
        <v>40</v>
      </c>
      <c r="W48" s="1"/>
      <c r="X48" s="1"/>
      <c r="Y48" s="1"/>
    </row>
    <row r="49" spans="1:25" ht="26.25" customHeight="1" x14ac:dyDescent="0.45">
      <c r="A49" s="8"/>
      <c r="B49" s="432"/>
      <c r="C49" s="433"/>
      <c r="D49" s="433"/>
      <c r="E49" s="434"/>
      <c r="F49" s="450"/>
      <c r="G49" s="451"/>
      <c r="H49" s="12" t="s">
        <v>40</v>
      </c>
      <c r="I49" s="419"/>
      <c r="J49" s="420"/>
      <c r="K49" s="12" t="s">
        <v>40</v>
      </c>
      <c r="L49" s="419"/>
      <c r="M49" s="420"/>
      <c r="N49" s="12" t="s">
        <v>40</v>
      </c>
      <c r="O49" s="419"/>
      <c r="P49" s="420"/>
      <c r="Q49" s="12" t="s">
        <v>40</v>
      </c>
      <c r="R49" s="341"/>
      <c r="S49" s="342"/>
      <c r="T49" s="13" t="s">
        <v>40</v>
      </c>
      <c r="W49" s="1"/>
      <c r="X49" s="1"/>
      <c r="Y49" s="1"/>
    </row>
    <row r="50" spans="1:25" ht="26.25" customHeight="1" x14ac:dyDescent="0.45">
      <c r="A50" s="8"/>
      <c r="B50" s="429"/>
      <c r="C50" s="430"/>
      <c r="D50" s="430"/>
      <c r="E50" s="431"/>
      <c r="F50" s="452"/>
      <c r="G50" s="453"/>
      <c r="H50" s="10" t="s">
        <v>40</v>
      </c>
      <c r="I50" s="365"/>
      <c r="J50" s="366"/>
      <c r="K50" s="10" t="s">
        <v>40</v>
      </c>
      <c r="L50" s="365"/>
      <c r="M50" s="366"/>
      <c r="N50" s="10" t="s">
        <v>40</v>
      </c>
      <c r="O50" s="365"/>
      <c r="P50" s="366"/>
      <c r="Q50" s="10" t="s">
        <v>40</v>
      </c>
      <c r="R50" s="339"/>
      <c r="S50" s="340"/>
      <c r="T50" s="11" t="s">
        <v>40</v>
      </c>
      <c r="W50" s="1"/>
      <c r="X50" s="1"/>
      <c r="Y50" s="1"/>
    </row>
    <row r="51" spans="1:25" ht="26.25" customHeight="1" x14ac:dyDescent="0.45">
      <c r="A51" s="8"/>
      <c r="B51" s="432"/>
      <c r="C51" s="433"/>
      <c r="D51" s="433"/>
      <c r="E51" s="434"/>
      <c r="F51" s="450"/>
      <c r="G51" s="451"/>
      <c r="H51" s="12" t="s">
        <v>40</v>
      </c>
      <c r="I51" s="419"/>
      <c r="J51" s="420"/>
      <c r="K51" s="12" t="s">
        <v>40</v>
      </c>
      <c r="L51" s="419"/>
      <c r="M51" s="420"/>
      <c r="N51" s="12" t="s">
        <v>40</v>
      </c>
      <c r="O51" s="419"/>
      <c r="P51" s="420"/>
      <c r="Q51" s="12" t="s">
        <v>40</v>
      </c>
      <c r="R51" s="341"/>
      <c r="S51" s="342"/>
      <c r="T51" s="13" t="s">
        <v>40</v>
      </c>
      <c r="W51" s="1"/>
      <c r="X51" s="1"/>
      <c r="Y51" s="1"/>
    </row>
    <row r="52" spans="1:25" ht="26.25" customHeight="1" x14ac:dyDescent="0.45">
      <c r="A52" s="8"/>
      <c r="B52" s="429"/>
      <c r="C52" s="430"/>
      <c r="D52" s="430"/>
      <c r="E52" s="431"/>
      <c r="F52" s="452"/>
      <c r="G52" s="453"/>
      <c r="H52" s="10" t="s">
        <v>40</v>
      </c>
      <c r="I52" s="365"/>
      <c r="J52" s="366"/>
      <c r="K52" s="10" t="s">
        <v>40</v>
      </c>
      <c r="L52" s="365"/>
      <c r="M52" s="366"/>
      <c r="N52" s="10" t="s">
        <v>40</v>
      </c>
      <c r="O52" s="365"/>
      <c r="P52" s="366"/>
      <c r="Q52" s="10" t="s">
        <v>40</v>
      </c>
      <c r="R52" s="339"/>
      <c r="S52" s="340"/>
      <c r="T52" s="11" t="s">
        <v>40</v>
      </c>
      <c r="W52" s="1"/>
      <c r="X52" s="1"/>
      <c r="Y52" s="1"/>
    </row>
    <row r="53" spans="1:25" ht="26.25" customHeight="1" x14ac:dyDescent="0.45">
      <c r="A53" s="8"/>
      <c r="B53" s="432"/>
      <c r="C53" s="433"/>
      <c r="D53" s="433"/>
      <c r="E53" s="434"/>
      <c r="F53" s="450"/>
      <c r="G53" s="451"/>
      <c r="H53" s="12" t="s">
        <v>40</v>
      </c>
      <c r="I53" s="419"/>
      <c r="J53" s="420"/>
      <c r="K53" s="12" t="s">
        <v>40</v>
      </c>
      <c r="L53" s="419"/>
      <c r="M53" s="420"/>
      <c r="N53" s="12" t="s">
        <v>40</v>
      </c>
      <c r="O53" s="419"/>
      <c r="P53" s="420"/>
      <c r="Q53" s="12" t="s">
        <v>40</v>
      </c>
      <c r="R53" s="341"/>
      <c r="S53" s="342"/>
      <c r="T53" s="13" t="s">
        <v>40</v>
      </c>
      <c r="W53" s="1"/>
      <c r="X53" s="1"/>
      <c r="Y53" s="1"/>
    </row>
    <row r="54" spans="1:25" ht="26.25" customHeight="1" x14ac:dyDescent="0.45">
      <c r="A54" s="8"/>
      <c r="B54" s="429"/>
      <c r="C54" s="430"/>
      <c r="D54" s="430"/>
      <c r="E54" s="431"/>
      <c r="F54" s="452"/>
      <c r="G54" s="453"/>
      <c r="H54" s="10" t="s">
        <v>40</v>
      </c>
      <c r="I54" s="365"/>
      <c r="J54" s="366"/>
      <c r="K54" s="10" t="s">
        <v>40</v>
      </c>
      <c r="L54" s="365"/>
      <c r="M54" s="366"/>
      <c r="N54" s="10" t="s">
        <v>40</v>
      </c>
      <c r="O54" s="365"/>
      <c r="P54" s="366"/>
      <c r="Q54" s="10" t="s">
        <v>40</v>
      </c>
      <c r="R54" s="339"/>
      <c r="S54" s="340"/>
      <c r="T54" s="11" t="s">
        <v>40</v>
      </c>
      <c r="W54" s="1"/>
      <c r="X54" s="1"/>
      <c r="Y54" s="1"/>
    </row>
    <row r="55" spans="1:25" ht="26.25" customHeight="1" x14ac:dyDescent="0.45">
      <c r="A55" s="8"/>
      <c r="B55" s="432"/>
      <c r="C55" s="433"/>
      <c r="D55" s="433"/>
      <c r="E55" s="434"/>
      <c r="F55" s="450"/>
      <c r="G55" s="451"/>
      <c r="H55" s="12" t="s">
        <v>40</v>
      </c>
      <c r="I55" s="419"/>
      <c r="J55" s="420"/>
      <c r="K55" s="12" t="s">
        <v>40</v>
      </c>
      <c r="L55" s="419"/>
      <c r="M55" s="420"/>
      <c r="N55" s="12" t="s">
        <v>40</v>
      </c>
      <c r="O55" s="419"/>
      <c r="P55" s="420"/>
      <c r="Q55" s="12" t="s">
        <v>40</v>
      </c>
      <c r="R55" s="341"/>
      <c r="S55" s="342"/>
      <c r="T55" s="13" t="s">
        <v>40</v>
      </c>
      <c r="W55" s="1"/>
      <c r="X55" s="1"/>
      <c r="Y55" s="1"/>
    </row>
    <row r="56" spans="1:25" ht="26.25" customHeight="1" x14ac:dyDescent="0.45">
      <c r="A56" s="8"/>
      <c r="B56" s="444" t="s">
        <v>87</v>
      </c>
      <c r="C56" s="445"/>
      <c r="D56" s="445"/>
      <c r="E56" s="446"/>
      <c r="F56" s="343">
        <f>F46+F48+F50+F52+F54</f>
        <v>0</v>
      </c>
      <c r="G56" s="344"/>
      <c r="H56" s="160" t="s">
        <v>40</v>
      </c>
      <c r="I56" s="343">
        <f>I46+I48+I50+I52+I54</f>
        <v>0</v>
      </c>
      <c r="J56" s="344"/>
      <c r="K56" s="160" t="s">
        <v>40</v>
      </c>
      <c r="L56" s="343">
        <f>L46+L48+L50+L52+L54</f>
        <v>0</v>
      </c>
      <c r="M56" s="344"/>
      <c r="N56" s="160" t="s">
        <v>40</v>
      </c>
      <c r="O56" s="343">
        <f>O46+O48+O50+O52+O54</f>
        <v>0</v>
      </c>
      <c r="P56" s="344"/>
      <c r="Q56" s="160" t="s">
        <v>40</v>
      </c>
      <c r="R56" s="343">
        <f>R46+R48+R50+R52+R54</f>
        <v>0</v>
      </c>
      <c r="S56" s="344"/>
      <c r="T56" s="11" t="s">
        <v>40</v>
      </c>
      <c r="W56" s="1"/>
      <c r="X56" s="1"/>
      <c r="Y56" s="1"/>
    </row>
    <row r="57" spans="1:25" ht="26.25" customHeight="1" x14ac:dyDescent="0.45">
      <c r="A57" s="8"/>
      <c r="B57" s="447"/>
      <c r="C57" s="399"/>
      <c r="D57" s="399"/>
      <c r="E57" s="400"/>
      <c r="F57" s="345">
        <f>F47+F49+F51+F53+F55</f>
        <v>0</v>
      </c>
      <c r="G57" s="346"/>
      <c r="H57" s="158" t="s">
        <v>40</v>
      </c>
      <c r="I57" s="345">
        <f>I47+I49+I51+I53+I55</f>
        <v>0</v>
      </c>
      <c r="J57" s="346"/>
      <c r="K57" s="158" t="s">
        <v>40</v>
      </c>
      <c r="L57" s="345">
        <f>L47+L49+L51+L53+L55</f>
        <v>0</v>
      </c>
      <c r="M57" s="346"/>
      <c r="N57" s="158" t="s">
        <v>40</v>
      </c>
      <c r="O57" s="345">
        <f>O47+O49+O51+O53+O55</f>
        <v>0</v>
      </c>
      <c r="P57" s="346"/>
      <c r="Q57" s="158" t="s">
        <v>40</v>
      </c>
      <c r="R57" s="345">
        <f>R47+R49+R51+R53+R55</f>
        <v>0</v>
      </c>
      <c r="S57" s="346"/>
      <c r="T57" s="13" t="s">
        <v>40</v>
      </c>
      <c r="W57" s="1"/>
      <c r="X57" s="1"/>
      <c r="Y57" s="1"/>
    </row>
    <row r="58" spans="1:25" ht="36" customHeight="1" thickBot="1" x14ac:dyDescent="0.5">
      <c r="A58" s="8"/>
      <c r="B58" s="349" t="s">
        <v>12</v>
      </c>
      <c r="C58" s="349"/>
      <c r="D58" s="349"/>
      <c r="E58" s="349"/>
      <c r="F58" s="351"/>
      <c r="G58" s="352"/>
      <c r="H58" s="79" t="s">
        <v>40</v>
      </c>
      <c r="I58" s="351"/>
      <c r="J58" s="352"/>
      <c r="K58" s="79" t="s">
        <v>40</v>
      </c>
      <c r="L58" s="351"/>
      <c r="M58" s="352"/>
      <c r="N58" s="79" t="s">
        <v>40</v>
      </c>
      <c r="O58" s="351"/>
      <c r="P58" s="352"/>
      <c r="Q58" s="79" t="s">
        <v>40</v>
      </c>
      <c r="R58" s="347"/>
      <c r="S58" s="348"/>
      <c r="T58" s="80" t="s">
        <v>40</v>
      </c>
      <c r="W58" s="1"/>
      <c r="X58" s="1"/>
      <c r="Y58" s="1"/>
    </row>
    <row r="59" spans="1:25" ht="36" customHeight="1" x14ac:dyDescent="0.45">
      <c r="A59" s="8"/>
      <c r="B59" s="350" t="s">
        <v>83</v>
      </c>
      <c r="C59" s="350"/>
      <c r="D59" s="350"/>
      <c r="E59" s="350"/>
      <c r="F59" s="337">
        <f>F57+F58</f>
        <v>0</v>
      </c>
      <c r="G59" s="338"/>
      <c r="H59" s="158" t="s">
        <v>40</v>
      </c>
      <c r="I59" s="337">
        <f>I57+I58</f>
        <v>0</v>
      </c>
      <c r="J59" s="338"/>
      <c r="K59" s="158" t="s">
        <v>40</v>
      </c>
      <c r="L59" s="367">
        <f>L57+L58</f>
        <v>0</v>
      </c>
      <c r="M59" s="368"/>
      <c r="N59" s="158" t="s">
        <v>40</v>
      </c>
      <c r="O59" s="337">
        <f>O57+O58</f>
        <v>0</v>
      </c>
      <c r="P59" s="338"/>
      <c r="Q59" s="158" t="s">
        <v>40</v>
      </c>
      <c r="R59" s="337">
        <f>R57+R58</f>
        <v>0</v>
      </c>
      <c r="S59" s="338"/>
      <c r="T59" s="159" t="s">
        <v>40</v>
      </c>
      <c r="W59" s="1"/>
      <c r="X59" s="1"/>
      <c r="Y59" s="1"/>
    </row>
    <row r="60" spans="1:25" x14ac:dyDescent="0.45">
      <c r="A60" s="8"/>
      <c r="B60" s="49" t="s">
        <v>190</v>
      </c>
      <c r="C60" s="8"/>
      <c r="D60" s="8"/>
      <c r="E60" s="8"/>
      <c r="F60" s="8"/>
      <c r="G60" s="8"/>
      <c r="H60" s="4"/>
      <c r="I60" s="8"/>
      <c r="J60" s="8"/>
      <c r="K60" s="8"/>
      <c r="L60" s="8"/>
      <c r="M60" s="8"/>
      <c r="N60" s="8"/>
      <c r="O60" s="8"/>
      <c r="P60" s="8"/>
      <c r="Q60" s="8"/>
      <c r="R60" s="8"/>
      <c r="S60" s="8"/>
      <c r="T60" s="8"/>
      <c r="W60" s="1"/>
      <c r="X60" s="1"/>
      <c r="Y60" s="1"/>
    </row>
    <row r="61" spans="1:25" x14ac:dyDescent="0.45">
      <c r="B61" s="28"/>
      <c r="S61" s="435"/>
      <c r="T61" s="435"/>
    </row>
    <row r="219" spans="2:25" x14ac:dyDescent="0.45">
      <c r="B219" s="275"/>
      <c r="C219" s="276"/>
      <c r="F219" s="277"/>
      <c r="G219" s="277"/>
      <c r="H219" s="276"/>
      <c r="I219" s="276"/>
      <c r="J219" s="276"/>
      <c r="K219" s="276"/>
      <c r="L219" s="276"/>
      <c r="M219" s="276"/>
      <c r="N219" s="276"/>
      <c r="W219" s="1"/>
      <c r="X219" s="1"/>
      <c r="Y219" s="1"/>
    </row>
    <row r="220" spans="2:25" x14ac:dyDescent="0.45">
      <c r="C220" s="2"/>
      <c r="F220" s="265"/>
      <c r="G220" s="265"/>
      <c r="W220" s="1"/>
      <c r="X220" s="1"/>
      <c r="Y220" s="1"/>
    </row>
    <row r="221" spans="2:25" x14ac:dyDescent="0.45">
      <c r="C221" s="2"/>
      <c r="F221" s="265"/>
      <c r="G221" s="265"/>
      <c r="W221" s="1"/>
      <c r="X221" s="1"/>
      <c r="Y221" s="1"/>
    </row>
    <row r="222" spans="2:25" x14ac:dyDescent="0.45">
      <c r="C222" s="2"/>
      <c r="F222" s="265"/>
      <c r="G222" s="265"/>
      <c r="W222" s="1"/>
      <c r="X222" s="1"/>
      <c r="Y222" s="1"/>
    </row>
    <row r="223" spans="2:25" x14ac:dyDescent="0.45">
      <c r="C223" s="2"/>
      <c r="F223" s="265"/>
      <c r="G223" s="265"/>
      <c r="W223" s="1"/>
      <c r="X223" s="1"/>
      <c r="Y223" s="1"/>
    </row>
    <row r="224" spans="2:25" x14ac:dyDescent="0.45">
      <c r="C224" s="2"/>
      <c r="F224" s="265"/>
      <c r="G224" s="265"/>
      <c r="W224" s="1"/>
      <c r="X224" s="1"/>
      <c r="Y224" s="1"/>
    </row>
    <row r="225" spans="2:25" x14ac:dyDescent="0.45">
      <c r="C225" s="2"/>
      <c r="F225" s="265"/>
      <c r="G225" s="265"/>
      <c r="W225" s="1"/>
      <c r="X225" s="1"/>
      <c r="Y225" s="1"/>
    </row>
    <row r="226" spans="2:25" x14ac:dyDescent="0.45">
      <c r="C226" s="2"/>
      <c r="F226" s="265"/>
      <c r="G226" s="265"/>
      <c r="W226" s="1"/>
      <c r="X226" s="1"/>
      <c r="Y226" s="1"/>
    </row>
    <row r="227" spans="2:25" x14ac:dyDescent="0.45">
      <c r="C227" s="2"/>
      <c r="F227" s="265"/>
      <c r="G227" s="265"/>
      <c r="W227" s="1"/>
      <c r="X227" s="1"/>
      <c r="Y227" s="1"/>
    </row>
    <row r="228" spans="2:25" x14ac:dyDescent="0.45">
      <c r="C228" s="2"/>
      <c r="F228" s="265"/>
      <c r="G228" s="265"/>
      <c r="W228" s="1"/>
      <c r="X228" s="1"/>
      <c r="Y228" s="1"/>
    </row>
    <row r="229" spans="2:25" x14ac:dyDescent="0.45">
      <c r="C229" s="2"/>
      <c r="F229" s="265"/>
      <c r="G229" s="265"/>
      <c r="W229" s="1"/>
      <c r="X229" s="1"/>
      <c r="Y229" s="1"/>
    </row>
    <row r="230" spans="2:25" x14ac:dyDescent="0.45">
      <c r="C230" s="2"/>
      <c r="F230" s="265"/>
      <c r="G230" s="265"/>
      <c r="W230" s="1"/>
      <c r="X230" s="1"/>
      <c r="Y230" s="1"/>
    </row>
    <row r="231" spans="2:25" x14ac:dyDescent="0.45">
      <c r="C231" s="2"/>
      <c r="F231" s="265"/>
      <c r="G231" s="265"/>
      <c r="H231" s="1"/>
      <c r="W231" s="1"/>
      <c r="X231" s="1"/>
      <c r="Y231" s="1"/>
    </row>
    <row r="232" spans="2:25" x14ac:dyDescent="0.45">
      <c r="C232" s="2"/>
      <c r="F232" s="265"/>
      <c r="G232" s="265"/>
      <c r="H232" s="1"/>
      <c r="W232" s="1"/>
      <c r="X232" s="1"/>
      <c r="Y232" s="1"/>
    </row>
    <row r="233" spans="2:25" x14ac:dyDescent="0.45">
      <c r="C233" s="2"/>
      <c r="F233" s="265"/>
      <c r="G233" s="265"/>
      <c r="H233" s="1"/>
      <c r="W233" s="1"/>
      <c r="X233" s="1"/>
      <c r="Y233" s="1"/>
    </row>
    <row r="234" spans="2:25" x14ac:dyDescent="0.45">
      <c r="C234" s="2"/>
      <c r="F234" s="265"/>
      <c r="G234" s="265"/>
      <c r="H234" s="1"/>
      <c r="W234" s="1"/>
      <c r="X234" s="1"/>
      <c r="Y234" s="1"/>
    </row>
    <row r="235" spans="2:25" x14ac:dyDescent="0.45">
      <c r="C235" s="2"/>
      <c r="F235" s="265"/>
      <c r="G235" s="265"/>
      <c r="H235" s="1"/>
      <c r="W235" s="1"/>
      <c r="X235" s="1"/>
      <c r="Y235" s="1"/>
    </row>
    <row r="236" spans="2:25" x14ac:dyDescent="0.45">
      <c r="C236" s="2"/>
      <c r="F236" s="265"/>
      <c r="G236" s="265"/>
      <c r="H236" s="1"/>
      <c r="W236" s="1"/>
      <c r="X236" s="1"/>
      <c r="Y236" s="1"/>
    </row>
    <row r="237" spans="2:25" x14ac:dyDescent="0.45">
      <c r="C237" s="2"/>
      <c r="F237" s="265"/>
      <c r="G237" s="265"/>
      <c r="H237" s="1"/>
      <c r="W237" s="1"/>
      <c r="X237" s="1"/>
      <c r="Y237" s="1"/>
    </row>
    <row r="238" spans="2:25" x14ac:dyDescent="0.45">
      <c r="C238" s="2"/>
      <c r="F238" s="265"/>
      <c r="G238" s="265"/>
      <c r="H238" s="1"/>
      <c r="W238" s="1"/>
      <c r="X238" s="1"/>
      <c r="Y238" s="1"/>
    </row>
    <row r="239" spans="2:25" ht="30" customHeight="1" x14ac:dyDescent="0.45">
      <c r="B239" s="353" t="s">
        <v>46</v>
      </c>
      <c r="C239" s="353"/>
      <c r="F239" s="358"/>
      <c r="G239" s="359"/>
      <c r="H239" s="359"/>
      <c r="I239" s="359"/>
      <c r="J239" s="359"/>
      <c r="K239" s="359"/>
      <c r="L239" s="359"/>
      <c r="M239" s="359"/>
      <c r="N239" s="359"/>
      <c r="O239" s="359"/>
      <c r="P239" s="359"/>
      <c r="Q239" s="359"/>
      <c r="R239" s="359"/>
      <c r="S239" s="359"/>
      <c r="T239" s="360"/>
      <c r="W239" s="1"/>
      <c r="X239" s="1"/>
      <c r="Y239" s="1"/>
    </row>
    <row r="240" spans="2:25" ht="30" customHeight="1" x14ac:dyDescent="0.45">
      <c r="B240" s="353" t="s">
        <v>47</v>
      </c>
      <c r="C240" s="353"/>
      <c r="F240" s="358"/>
      <c r="G240" s="359"/>
      <c r="H240" s="359"/>
      <c r="I240" s="359"/>
      <c r="J240" s="359"/>
      <c r="K240" s="359"/>
      <c r="L240" s="359"/>
      <c r="M240" s="359"/>
      <c r="N240" s="359"/>
      <c r="O240" s="359"/>
      <c r="P240" s="359"/>
      <c r="Q240" s="359"/>
      <c r="R240" s="359"/>
      <c r="S240" s="359"/>
      <c r="T240" s="360"/>
      <c r="W240" s="1"/>
      <c r="X240" s="1"/>
      <c r="Y240" s="1"/>
    </row>
    <row r="241" spans="2:25" ht="15.75" customHeight="1" x14ac:dyDescent="0.15">
      <c r="B241" s="354" t="s">
        <v>48</v>
      </c>
      <c r="C241" s="355"/>
      <c r="F241" s="15"/>
      <c r="G241" s="16"/>
      <c r="H241" s="16"/>
      <c r="I241" s="356" t="s">
        <v>50</v>
      </c>
      <c r="J241" s="267"/>
      <c r="K241" s="363"/>
      <c r="L241" s="363"/>
      <c r="M241" s="363"/>
      <c r="N241" s="363"/>
      <c r="O241" s="361" t="s">
        <v>51</v>
      </c>
      <c r="P241" s="270"/>
      <c r="Q241" s="17"/>
      <c r="R241" s="17"/>
      <c r="S241" s="17"/>
      <c r="T241" s="18"/>
      <c r="W241" s="1"/>
      <c r="X241" s="1"/>
      <c r="Y241" s="1"/>
    </row>
    <row r="242" spans="2:25" ht="21" customHeight="1" x14ac:dyDescent="0.45">
      <c r="B242" s="335" t="s">
        <v>49</v>
      </c>
      <c r="C242" s="336"/>
      <c r="F242" s="19"/>
      <c r="G242" s="20"/>
      <c r="H242" s="20"/>
      <c r="I242" s="357"/>
      <c r="J242" s="268"/>
      <c r="K242" s="364"/>
      <c r="L242" s="364"/>
      <c r="M242" s="364"/>
      <c r="N242" s="364"/>
      <c r="O242" s="362"/>
      <c r="P242" s="271"/>
      <c r="Q242" s="21"/>
      <c r="R242" s="21"/>
      <c r="S242" s="21"/>
      <c r="T242" s="22"/>
      <c r="W242" s="1"/>
      <c r="X242" s="1"/>
      <c r="Y242" s="1"/>
    </row>
    <row r="243" spans="2:25" x14ac:dyDescent="0.45">
      <c r="C243" s="2"/>
      <c r="F243" s="265"/>
      <c r="G243" s="265"/>
      <c r="H243" s="1"/>
      <c r="W243" s="1"/>
      <c r="X243" s="1"/>
      <c r="Y243" s="1"/>
    </row>
    <row r="244" spans="2:25" x14ac:dyDescent="0.45">
      <c r="C244" s="2"/>
      <c r="F244" s="265"/>
      <c r="G244" s="265"/>
      <c r="H244" s="1"/>
      <c r="W244" s="1"/>
      <c r="X244" s="1"/>
      <c r="Y244" s="1"/>
    </row>
    <row r="245" spans="2:25" x14ac:dyDescent="0.45">
      <c r="C245" s="2"/>
      <c r="F245" s="265"/>
      <c r="G245" s="265"/>
      <c r="H245" s="1"/>
      <c r="W245" s="1"/>
      <c r="X245" s="1"/>
      <c r="Y245" s="1"/>
    </row>
    <row r="246" spans="2:25" x14ac:dyDescent="0.45">
      <c r="C246" s="2"/>
      <c r="F246" s="265"/>
      <c r="G246" s="265"/>
      <c r="H246" s="1"/>
      <c r="W246" s="1"/>
      <c r="X246" s="1"/>
      <c r="Y246" s="1"/>
    </row>
    <row r="247" spans="2:25" x14ac:dyDescent="0.45">
      <c r="C247" s="2"/>
      <c r="F247" s="265"/>
      <c r="G247" s="265"/>
      <c r="H247" s="1"/>
      <c r="W247" s="1"/>
      <c r="X247" s="1"/>
      <c r="Y247" s="1"/>
    </row>
    <row r="248" spans="2:25" x14ac:dyDescent="0.45">
      <c r="C248" s="2"/>
      <c r="F248" s="265"/>
      <c r="G248" s="265"/>
      <c r="H248" s="1"/>
      <c r="W248" s="1"/>
      <c r="X248" s="1"/>
      <c r="Y248" s="1"/>
    </row>
    <row r="249" spans="2:25" x14ac:dyDescent="0.45">
      <c r="C249" s="2"/>
      <c r="F249" s="265"/>
      <c r="G249" s="265"/>
      <c r="H249" s="1"/>
      <c r="W249" s="1"/>
      <c r="X249" s="1"/>
      <c r="Y249" s="1"/>
    </row>
    <row r="250" spans="2:25" x14ac:dyDescent="0.45">
      <c r="C250" s="2"/>
      <c r="F250" s="265"/>
      <c r="G250" s="265"/>
      <c r="H250" s="1"/>
      <c r="W250" s="1"/>
      <c r="X250" s="1"/>
      <c r="Y250" s="1"/>
    </row>
    <row r="251" spans="2:25" x14ac:dyDescent="0.45">
      <c r="C251" s="2"/>
      <c r="F251" s="265"/>
      <c r="G251" s="265"/>
      <c r="H251" s="1"/>
      <c r="W251" s="1"/>
      <c r="X251" s="1"/>
      <c r="Y251" s="1"/>
    </row>
  </sheetData>
  <dataConsolidate/>
  <mergeCells count="125">
    <mergeCell ref="S61:T61"/>
    <mergeCell ref="B19:E19"/>
    <mergeCell ref="B9:D9"/>
    <mergeCell ref="B17:E17"/>
    <mergeCell ref="B18:E18"/>
    <mergeCell ref="F17:G17"/>
    <mergeCell ref="B56:E57"/>
    <mergeCell ref="F18:H18"/>
    <mergeCell ref="F51:G51"/>
    <mergeCell ref="F52:G52"/>
    <mergeCell ref="F53:G53"/>
    <mergeCell ref="F54:G54"/>
    <mergeCell ref="F55:G55"/>
    <mergeCell ref="F46:G46"/>
    <mergeCell ref="F47:G47"/>
    <mergeCell ref="F48:G48"/>
    <mergeCell ref="F49:G49"/>
    <mergeCell ref="F50:G50"/>
    <mergeCell ref="B46:E47"/>
    <mergeCell ref="L56:M56"/>
    <mergeCell ref="L57:M57"/>
    <mergeCell ref="I46:J46"/>
    <mergeCell ref="L48:M48"/>
    <mergeCell ref="B48:E49"/>
    <mergeCell ref="F56:G56"/>
    <mergeCell ref="F57:G57"/>
    <mergeCell ref="I58:J58"/>
    <mergeCell ref="I56:J56"/>
    <mergeCell ref="I57:J57"/>
    <mergeCell ref="I59:J59"/>
    <mergeCell ref="B50:E51"/>
    <mergeCell ref="B52:E53"/>
    <mergeCell ref="B54:E55"/>
    <mergeCell ref="B44:E45"/>
    <mergeCell ref="L50:M50"/>
    <mergeCell ref="L51:M51"/>
    <mergeCell ref="L52:M52"/>
    <mergeCell ref="L47:M47"/>
    <mergeCell ref="R44:T45"/>
    <mergeCell ref="R48:S48"/>
    <mergeCell ref="R49:S49"/>
    <mergeCell ref="R50:S50"/>
    <mergeCell ref="R46:S46"/>
    <mergeCell ref="R47:S47"/>
    <mergeCell ref="O46:P46"/>
    <mergeCell ref="O47:P47"/>
    <mergeCell ref="F44:H45"/>
    <mergeCell ref="O48:P48"/>
    <mergeCell ref="O49:P49"/>
    <mergeCell ref="I47:J47"/>
    <mergeCell ref="I48:J48"/>
    <mergeCell ref="I49:J49"/>
    <mergeCell ref="I50:J50"/>
    <mergeCell ref="I51:J51"/>
    <mergeCell ref="I52:J52"/>
    <mergeCell ref="O50:P50"/>
    <mergeCell ref="O51:P51"/>
    <mergeCell ref="R17:S17"/>
    <mergeCell ref="I44:K45"/>
    <mergeCell ref="O17:P17"/>
    <mergeCell ref="L17:M17"/>
    <mergeCell ref="I17:J17"/>
    <mergeCell ref="O55:P55"/>
    <mergeCell ref="O56:P56"/>
    <mergeCell ref="O57:P57"/>
    <mergeCell ref="L46:M46"/>
    <mergeCell ref="R52:S52"/>
    <mergeCell ref="R53:S53"/>
    <mergeCell ref="L53:M53"/>
    <mergeCell ref="R51:S51"/>
    <mergeCell ref="O44:Q45"/>
    <mergeCell ref="L44:N45"/>
    <mergeCell ref="I53:J53"/>
    <mergeCell ref="I54:J54"/>
    <mergeCell ref="I55:J55"/>
    <mergeCell ref="O52:P52"/>
    <mergeCell ref="O53:P53"/>
    <mergeCell ref="O54:P54"/>
    <mergeCell ref="L49:M49"/>
    <mergeCell ref="L55:M55"/>
    <mergeCell ref="Q1:T1"/>
    <mergeCell ref="H2:L2"/>
    <mergeCell ref="Q2:T2"/>
    <mergeCell ref="R16:T16"/>
    <mergeCell ref="O16:Q16"/>
    <mergeCell ref="L16:N16"/>
    <mergeCell ref="B3:T3"/>
    <mergeCell ref="L9:N9"/>
    <mergeCell ref="O9:T9"/>
    <mergeCell ref="B16:E16"/>
    <mergeCell ref="I16:K16"/>
    <mergeCell ref="F16:H16"/>
    <mergeCell ref="B7:D8"/>
    <mergeCell ref="E7:K8"/>
    <mergeCell ref="L7:N8"/>
    <mergeCell ref="S8:T8"/>
    <mergeCell ref="S7:T7"/>
    <mergeCell ref="O7:R7"/>
    <mergeCell ref="O8:R8"/>
    <mergeCell ref="B5:G5"/>
    <mergeCell ref="H5:T5"/>
    <mergeCell ref="B242:C242"/>
    <mergeCell ref="R59:S59"/>
    <mergeCell ref="R54:S54"/>
    <mergeCell ref="R55:S55"/>
    <mergeCell ref="R56:S56"/>
    <mergeCell ref="R57:S57"/>
    <mergeCell ref="R58:S58"/>
    <mergeCell ref="B58:E58"/>
    <mergeCell ref="B59:E59"/>
    <mergeCell ref="O59:P59"/>
    <mergeCell ref="O58:P58"/>
    <mergeCell ref="L58:M58"/>
    <mergeCell ref="B239:C239"/>
    <mergeCell ref="B240:C240"/>
    <mergeCell ref="B241:C241"/>
    <mergeCell ref="I241:I242"/>
    <mergeCell ref="F239:T239"/>
    <mergeCell ref="F240:T240"/>
    <mergeCell ref="O241:O242"/>
    <mergeCell ref="K241:N242"/>
    <mergeCell ref="L54:M54"/>
    <mergeCell ref="L59:M59"/>
    <mergeCell ref="F59:G59"/>
    <mergeCell ref="F58:G58"/>
  </mergeCells>
  <phoneticPr fontId="1"/>
  <conditionalFormatting sqref="L9:N9">
    <cfRule type="expression" dxfId="30" priority="14">
      <formula>$E$9="■"</formula>
    </cfRule>
  </conditionalFormatting>
  <conditionalFormatting sqref="L13">
    <cfRule type="expression" dxfId="29" priority="13">
      <formula>$E$9="■"</formula>
    </cfRule>
  </conditionalFormatting>
  <conditionalFormatting sqref="B19:T19">
    <cfRule type="expression" dxfId="28" priority="8">
      <formula>$R$17&gt;=30</formula>
    </cfRule>
  </conditionalFormatting>
  <conditionalFormatting sqref="B19:L19">
    <cfRule type="expression" dxfId="27" priority="6">
      <formula>$R$17&gt;=30</formula>
    </cfRule>
  </conditionalFormatting>
  <conditionalFormatting sqref="L9:T9">
    <cfRule type="expression" dxfId="26" priority="4">
      <formula>$E$9="■"</formula>
    </cfRule>
  </conditionalFormatting>
  <conditionalFormatting sqref="F44:Q59">
    <cfRule type="expression" dxfId="25" priority="1">
      <formula>$K$43="■"</formula>
    </cfRule>
  </conditionalFormatting>
  <dataValidations count="1">
    <dataValidation type="list" allowBlank="1" showInputMessage="1" showErrorMessage="1" sqref="E9 G9 I9 L19 F19 B24:B30 K43" xr:uid="{00000000-0002-0000-0100-000000000000}">
      <formula1>"□, ■"</formula1>
    </dataValidation>
  </dataValidations>
  <pageMargins left="0.59055118110236227" right="0.19" top="0.66" bottom="0.78740157480314965" header="0.31496062992125984" footer="0.31496062992125984"/>
  <pageSetup paperSize="9" scale="85" fitToHeight="0" orientation="portrait" r:id="rId1"/>
  <rowBreaks count="1" manualBreakCount="1">
    <brk id="42" max="20" man="1"/>
  </rowBreaks>
  <ignoredErrors>
    <ignoredError sqref="L9"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'リスト(入力禁止）'!$A$5:$A$101</xm:f>
          </x14:formula1>
          <xm:sqref>B46:E55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I101"/>
  <sheetViews>
    <sheetView showGridLines="0" zoomScale="80" zoomScaleNormal="80" zoomScaleSheetLayoutView="80" workbookViewId="0"/>
  </sheetViews>
  <sheetFormatPr defaultRowHeight="25.5" customHeight="1" x14ac:dyDescent="0.45"/>
  <cols>
    <col min="1" max="1" width="2.88671875" style="56" customWidth="1"/>
    <col min="2" max="2" width="5.77734375" style="56" customWidth="1"/>
    <col min="3" max="6" width="4.109375" style="56" customWidth="1"/>
    <col min="7" max="7" width="4.6640625" style="56" customWidth="1"/>
    <col min="8" max="9" width="4.109375" style="56" customWidth="1"/>
    <col min="10" max="10" width="3.6640625" style="56" customWidth="1"/>
    <col min="11" max="11" width="1.33203125" style="56" customWidth="1"/>
    <col min="12" max="12" width="3.6640625" style="56" customWidth="1"/>
    <col min="13" max="13" width="1.33203125" style="56" customWidth="1"/>
    <col min="14" max="14" width="3.6640625" style="56" customWidth="1"/>
    <col min="15" max="24" width="4.21875" style="56" customWidth="1"/>
    <col min="25" max="25" width="1.109375" style="56" customWidth="1"/>
    <col min="26" max="27" width="4.77734375" style="56" customWidth="1"/>
    <col min="28" max="16384" width="8.88671875" style="56"/>
  </cols>
  <sheetData>
    <row r="1" spans="1:27" s="8" customFormat="1" ht="26.25" customHeight="1" thickBot="1" x14ac:dyDescent="0.5">
      <c r="B1" s="145" t="s">
        <v>425</v>
      </c>
      <c r="G1" s="23"/>
      <c r="H1" s="23"/>
      <c r="I1" s="23"/>
      <c r="J1" s="23"/>
      <c r="K1" s="23"/>
      <c r="L1" s="144"/>
      <c r="M1" s="144"/>
      <c r="N1" s="144"/>
      <c r="O1" s="144"/>
      <c r="P1" s="144"/>
      <c r="Q1" s="454" t="str">
        <f>IF('１（１）－（４）　概況、計画'!$E$7="","",'１（１）－（４）　概況、計画'!$E$7)</f>
        <v/>
      </c>
      <c r="R1" s="454"/>
      <c r="S1" s="454"/>
      <c r="T1" s="454"/>
      <c r="U1" s="454"/>
      <c r="V1" s="454"/>
      <c r="W1" s="454"/>
      <c r="X1" s="454"/>
      <c r="AA1" s="49"/>
    </row>
    <row r="2" spans="1:27" s="8" customFormat="1" ht="36" customHeight="1" thickTop="1" x14ac:dyDescent="0.2">
      <c r="A2" s="23"/>
      <c r="B2" s="455" t="s">
        <v>56</v>
      </c>
      <c r="C2" s="456"/>
      <c r="D2" s="459"/>
      <c r="E2" s="460"/>
      <c r="F2" s="460"/>
      <c r="G2" s="460"/>
      <c r="H2" s="460"/>
      <c r="I2" s="460"/>
      <c r="J2" s="460"/>
      <c r="K2" s="461"/>
      <c r="L2" s="465" t="s">
        <v>217</v>
      </c>
      <c r="M2" s="466"/>
      <c r="N2" s="466"/>
      <c r="O2" s="466"/>
      <c r="P2" s="467"/>
      <c r="Q2" s="475" t="s">
        <v>215</v>
      </c>
      <c r="R2" s="476"/>
      <c r="S2" s="476"/>
      <c r="T2" s="477"/>
      <c r="U2" s="475" t="s">
        <v>53</v>
      </c>
      <c r="V2" s="476"/>
      <c r="W2" s="476"/>
      <c r="X2" s="477"/>
      <c r="Y2" s="25"/>
      <c r="Z2" s="25"/>
      <c r="AA2" s="25"/>
    </row>
    <row r="3" spans="1:27" s="8" customFormat="1" ht="16.5" customHeight="1" x14ac:dyDescent="0.2">
      <c r="A3" s="23"/>
      <c r="B3" s="457"/>
      <c r="C3" s="458"/>
      <c r="D3" s="462"/>
      <c r="E3" s="463"/>
      <c r="F3" s="463"/>
      <c r="G3" s="463"/>
      <c r="H3" s="463"/>
      <c r="I3" s="463"/>
      <c r="J3" s="463"/>
      <c r="K3" s="464"/>
      <c r="L3" s="481" t="s">
        <v>218</v>
      </c>
      <c r="M3" s="482"/>
      <c r="N3" s="482"/>
      <c r="O3" s="482"/>
      <c r="P3" s="483"/>
      <c r="Q3" s="478" t="s">
        <v>216</v>
      </c>
      <c r="R3" s="479"/>
      <c r="S3" s="479"/>
      <c r="T3" s="480"/>
      <c r="U3" s="484"/>
      <c r="V3" s="485"/>
      <c r="W3" s="485"/>
      <c r="X3" s="486"/>
      <c r="Y3" s="25"/>
      <c r="Z3" s="25"/>
      <c r="AA3" s="25"/>
    </row>
    <row r="4" spans="1:27" s="8" customFormat="1" ht="23.25" customHeight="1" x14ac:dyDescent="0.45">
      <c r="A4" s="23"/>
      <c r="B4" s="501" t="s">
        <v>69</v>
      </c>
      <c r="C4" s="502"/>
      <c r="D4" s="502"/>
      <c r="E4" s="502"/>
      <c r="F4" s="502"/>
      <c r="G4" s="502"/>
      <c r="H4" s="502"/>
      <c r="I4" s="502"/>
      <c r="J4" s="502"/>
      <c r="K4" s="503"/>
      <c r="L4" s="473"/>
      <c r="M4" s="474"/>
      <c r="N4" s="474"/>
      <c r="O4" s="514" t="s">
        <v>68</v>
      </c>
      <c r="P4" s="515"/>
      <c r="Q4" s="471"/>
      <c r="R4" s="472"/>
      <c r="S4" s="514" t="s">
        <v>68</v>
      </c>
      <c r="T4" s="515"/>
      <c r="U4" s="473"/>
      <c r="V4" s="474"/>
      <c r="W4" s="514" t="s">
        <v>68</v>
      </c>
      <c r="X4" s="515"/>
      <c r="Y4" s="25"/>
      <c r="Z4" s="25"/>
      <c r="AA4" s="25"/>
    </row>
    <row r="5" spans="1:27" s="8" customFormat="1" ht="23.25" customHeight="1" thickBot="1" x14ac:dyDescent="0.5">
      <c r="A5" s="23"/>
      <c r="B5" s="504" t="s">
        <v>62</v>
      </c>
      <c r="C5" s="505"/>
      <c r="D5" s="505"/>
      <c r="E5" s="505"/>
      <c r="F5" s="505"/>
      <c r="G5" s="505"/>
      <c r="H5" s="505"/>
      <c r="I5" s="505"/>
      <c r="J5" s="505"/>
      <c r="K5" s="506"/>
      <c r="L5" s="525"/>
      <c r="M5" s="526"/>
      <c r="N5" s="526"/>
      <c r="O5" s="516" t="s">
        <v>54</v>
      </c>
      <c r="P5" s="517"/>
      <c r="Q5" s="525"/>
      <c r="R5" s="526"/>
      <c r="S5" s="516" t="s">
        <v>54</v>
      </c>
      <c r="T5" s="517"/>
      <c r="U5" s="525"/>
      <c r="V5" s="526"/>
      <c r="W5" s="516" t="s">
        <v>54</v>
      </c>
      <c r="X5" s="517"/>
      <c r="Y5" s="26"/>
      <c r="AA5" s="23"/>
    </row>
    <row r="6" spans="1:27" s="8" customFormat="1" ht="23.25" customHeight="1" thickTop="1" x14ac:dyDescent="0.45">
      <c r="A6" s="23"/>
      <c r="B6" s="132" t="s">
        <v>13</v>
      </c>
      <c r="C6" s="89"/>
      <c r="D6" s="89"/>
      <c r="E6" s="89"/>
      <c r="F6" s="90"/>
      <c r="G6" s="90"/>
      <c r="H6" s="90"/>
      <c r="I6" s="90"/>
      <c r="J6" s="90"/>
      <c r="K6" s="90"/>
      <c r="L6" s="89"/>
      <c r="M6" s="89"/>
      <c r="N6" s="89"/>
      <c r="O6" s="91"/>
      <c r="P6" s="91"/>
      <c r="Q6" s="89"/>
      <c r="R6" s="89"/>
      <c r="S6" s="91"/>
      <c r="T6" s="91"/>
      <c r="U6" s="89"/>
      <c r="V6" s="89"/>
      <c r="W6" s="89"/>
      <c r="X6" s="137"/>
      <c r="Y6" s="26"/>
      <c r="AA6" s="23"/>
    </row>
    <row r="7" spans="1:27" s="8" customFormat="1" ht="21" customHeight="1" x14ac:dyDescent="0.45">
      <c r="A7" s="23"/>
      <c r="B7" s="493" t="s">
        <v>426</v>
      </c>
      <c r="C7" s="494"/>
      <c r="D7" s="494"/>
      <c r="E7" s="494"/>
      <c r="F7" s="494"/>
      <c r="G7" s="494"/>
      <c r="H7" s="494"/>
      <c r="I7" s="494"/>
      <c r="J7" s="494"/>
      <c r="K7" s="495"/>
      <c r="L7" s="57"/>
      <c r="M7" s="189"/>
      <c r="N7" s="518" t="s">
        <v>92</v>
      </c>
      <c r="O7" s="518"/>
      <c r="P7" s="58"/>
      <c r="Q7" s="57"/>
      <c r="R7" s="469" t="s">
        <v>92</v>
      </c>
      <c r="S7" s="469"/>
      <c r="T7" s="58"/>
      <c r="U7" s="57"/>
      <c r="V7" s="469" t="s">
        <v>92</v>
      </c>
      <c r="W7" s="469"/>
      <c r="X7" s="58"/>
      <c r="Y7" s="26"/>
      <c r="AA7" s="23"/>
    </row>
    <row r="8" spans="1:27" s="8" customFormat="1" ht="21" customHeight="1" x14ac:dyDescent="0.45">
      <c r="A8" s="23"/>
      <c r="B8" s="496" t="str">
        <f>IF($D$2="","② 緑肥作物利用技術",IF(VLOOKUP(D2,'リスト(入力禁止）'!$A$5:$U$101,5,FALSE)="○","② 緑肥作物利用技術",""))</f>
        <v>② 緑肥作物利用技術</v>
      </c>
      <c r="C8" s="497"/>
      <c r="D8" s="497"/>
      <c r="E8" s="497"/>
      <c r="F8" s="497"/>
      <c r="G8" s="497"/>
      <c r="H8" s="497"/>
      <c r="I8" s="497"/>
      <c r="J8" s="497"/>
      <c r="K8" s="498"/>
      <c r="L8" s="62"/>
      <c r="M8" s="190"/>
      <c r="N8" s="468" t="s">
        <v>92</v>
      </c>
      <c r="O8" s="468"/>
      <c r="P8" s="63"/>
      <c r="Q8" s="62"/>
      <c r="R8" s="470" t="s">
        <v>249</v>
      </c>
      <c r="S8" s="470"/>
      <c r="T8" s="63"/>
      <c r="U8" s="62"/>
      <c r="V8" s="470" t="s">
        <v>92</v>
      </c>
      <c r="W8" s="470"/>
      <c r="X8" s="63"/>
      <c r="Y8" s="26"/>
      <c r="AA8" s="23"/>
    </row>
    <row r="9" spans="1:27" s="8" customFormat="1" ht="21" customHeight="1" x14ac:dyDescent="0.45">
      <c r="A9" s="23"/>
      <c r="B9" s="133"/>
      <c r="C9" s="29" t="s">
        <v>64</v>
      </c>
      <c r="D9" s="45"/>
      <c r="E9" s="45"/>
      <c r="F9" s="23"/>
      <c r="G9" s="23"/>
      <c r="H9" s="45"/>
      <c r="I9" s="45"/>
      <c r="J9" s="23"/>
      <c r="K9" s="23"/>
      <c r="L9" s="491"/>
      <c r="M9" s="492"/>
      <c r="N9" s="492"/>
      <c r="O9" s="47" t="s">
        <v>57</v>
      </c>
      <c r="P9" s="64"/>
      <c r="Q9" s="487"/>
      <c r="R9" s="488"/>
      <c r="S9" s="47" t="s">
        <v>57</v>
      </c>
      <c r="T9" s="64"/>
      <c r="U9" s="487"/>
      <c r="V9" s="488"/>
      <c r="W9" s="47" t="s">
        <v>57</v>
      </c>
      <c r="X9" s="64"/>
      <c r="Y9" s="26"/>
      <c r="AA9" s="23"/>
    </row>
    <row r="10" spans="1:27" s="8" customFormat="1" ht="21" customHeight="1" x14ac:dyDescent="0.45">
      <c r="A10" s="23"/>
      <c r="B10" s="134"/>
      <c r="C10" s="48" t="s">
        <v>63</v>
      </c>
      <c r="D10" s="65"/>
      <c r="E10" s="65"/>
      <c r="F10" s="66"/>
      <c r="G10" s="67"/>
      <c r="H10" s="65"/>
      <c r="I10" s="65"/>
      <c r="J10" s="66"/>
      <c r="K10" s="66"/>
      <c r="L10" s="510"/>
      <c r="M10" s="511"/>
      <c r="N10" s="511"/>
      <c r="O10" s="44" t="s">
        <v>58</v>
      </c>
      <c r="P10" s="52"/>
      <c r="Q10" s="489"/>
      <c r="R10" s="490"/>
      <c r="S10" s="44" t="s">
        <v>58</v>
      </c>
      <c r="T10" s="52"/>
      <c r="U10" s="489"/>
      <c r="V10" s="490"/>
      <c r="W10" s="44" t="s">
        <v>58</v>
      </c>
      <c r="X10" s="52"/>
      <c r="Y10" s="26"/>
      <c r="AA10" s="23"/>
    </row>
    <row r="11" spans="1:27" s="8" customFormat="1" ht="23.25" customHeight="1" x14ac:dyDescent="0.45">
      <c r="A11" s="23"/>
      <c r="B11" s="134"/>
      <c r="C11" s="530" t="s">
        <v>70</v>
      </c>
      <c r="D11" s="530"/>
      <c r="E11" s="530"/>
      <c r="F11" s="530"/>
      <c r="G11" s="530"/>
      <c r="H11" s="530"/>
      <c r="I11" s="530"/>
      <c r="J11" s="530"/>
      <c r="K11" s="531"/>
      <c r="L11" s="62"/>
      <c r="M11" s="190"/>
      <c r="N11" s="468" t="s">
        <v>92</v>
      </c>
      <c r="O11" s="468"/>
      <c r="P11" s="63"/>
      <c r="Q11" s="62"/>
      <c r="R11" s="470" t="s">
        <v>92</v>
      </c>
      <c r="S11" s="470"/>
      <c r="T11" s="63"/>
      <c r="U11" s="62"/>
      <c r="V11" s="470" t="s">
        <v>92</v>
      </c>
      <c r="W11" s="470"/>
      <c r="X11" s="63"/>
      <c r="Y11" s="26"/>
      <c r="AA11" s="23"/>
    </row>
    <row r="12" spans="1:27" ht="36" customHeight="1" thickBot="1" x14ac:dyDescent="0.5">
      <c r="B12" s="135"/>
      <c r="C12" s="59" t="s">
        <v>55</v>
      </c>
      <c r="D12" s="539"/>
      <c r="E12" s="539"/>
      <c r="F12" s="539"/>
      <c r="G12" s="539"/>
      <c r="H12" s="539"/>
      <c r="I12" s="539"/>
      <c r="J12" s="539"/>
      <c r="K12" s="539"/>
      <c r="L12" s="539"/>
      <c r="M12" s="539"/>
      <c r="N12" s="539"/>
      <c r="O12" s="539"/>
      <c r="P12" s="539"/>
      <c r="Q12" s="539"/>
      <c r="R12" s="539"/>
      <c r="S12" s="539"/>
      <c r="T12" s="539"/>
      <c r="U12" s="539"/>
      <c r="V12" s="539"/>
      <c r="W12" s="539"/>
      <c r="X12" s="540"/>
    </row>
    <row r="13" spans="1:27" s="8" customFormat="1" ht="23.25" customHeight="1" thickTop="1" x14ac:dyDescent="0.45">
      <c r="A13" s="23"/>
      <c r="B13" s="132" t="s">
        <v>16</v>
      </c>
      <c r="C13" s="89"/>
      <c r="D13" s="89"/>
      <c r="E13" s="89"/>
      <c r="F13" s="90"/>
      <c r="G13" s="90"/>
      <c r="H13" s="89"/>
      <c r="I13" s="89"/>
      <c r="J13" s="89"/>
      <c r="K13" s="89"/>
      <c r="L13" s="89"/>
      <c r="M13" s="89"/>
      <c r="N13" s="89"/>
      <c r="O13" s="91"/>
      <c r="P13" s="91"/>
      <c r="Q13" s="89"/>
      <c r="R13" s="89"/>
      <c r="S13" s="91"/>
      <c r="T13" s="91"/>
      <c r="U13" s="89"/>
      <c r="V13" s="89"/>
      <c r="W13" s="89"/>
      <c r="X13" s="137"/>
      <c r="Y13" s="25"/>
      <c r="Z13" s="25"/>
      <c r="AA13" s="25"/>
    </row>
    <row r="14" spans="1:27" s="8" customFormat="1" ht="21" customHeight="1" x14ac:dyDescent="0.45">
      <c r="A14" s="23"/>
      <c r="B14" s="493" t="str">
        <f>IF($D$2="","① 局所施肥技術",IF(VLOOKUP(D2,'リスト(入力禁止）'!$A$5:$U$101,6,FALSE)="○","① 局所施肥技術",""))</f>
        <v>① 局所施肥技術</v>
      </c>
      <c r="C14" s="494"/>
      <c r="D14" s="494"/>
      <c r="E14" s="494"/>
      <c r="F14" s="494"/>
      <c r="G14" s="494"/>
      <c r="H14" s="494"/>
      <c r="I14" s="494"/>
      <c r="J14" s="494"/>
      <c r="K14" s="495"/>
      <c r="L14" s="99"/>
      <c r="M14" s="187"/>
      <c r="N14" s="508" t="s">
        <v>92</v>
      </c>
      <c r="O14" s="508"/>
      <c r="P14" s="100"/>
      <c r="Q14" s="99"/>
      <c r="R14" s="512" t="s">
        <v>92</v>
      </c>
      <c r="S14" s="512"/>
      <c r="T14" s="100"/>
      <c r="U14" s="99"/>
      <c r="V14" s="512" t="s">
        <v>92</v>
      </c>
      <c r="W14" s="512"/>
      <c r="X14" s="100"/>
      <c r="Y14" s="26"/>
      <c r="Z14" s="23"/>
      <c r="AA14" s="23"/>
    </row>
    <row r="15" spans="1:27" ht="21" customHeight="1" x14ac:dyDescent="0.45">
      <c r="B15" s="519" t="str">
        <f>IF($D$2="","② 肥効調節型肥料施用技術",IF(VLOOKUP(D2,'リスト(入力禁止）'!$A$5:$U$101,7,FALSE)="○","② 肥効調節型肥料施用技術",""))</f>
        <v>② 肥効調節型肥料施用技術</v>
      </c>
      <c r="C15" s="520"/>
      <c r="D15" s="520"/>
      <c r="E15" s="520"/>
      <c r="F15" s="520"/>
      <c r="G15" s="520"/>
      <c r="H15" s="520"/>
      <c r="I15" s="520"/>
      <c r="J15" s="520"/>
      <c r="K15" s="521"/>
      <c r="L15" s="117"/>
      <c r="M15" s="191"/>
      <c r="N15" s="513" t="s">
        <v>92</v>
      </c>
      <c r="O15" s="513"/>
      <c r="P15" s="118"/>
      <c r="Q15" s="117"/>
      <c r="R15" s="509" t="s">
        <v>92</v>
      </c>
      <c r="S15" s="509"/>
      <c r="T15" s="118"/>
      <c r="U15" s="117"/>
      <c r="V15" s="509" t="s">
        <v>92</v>
      </c>
      <c r="W15" s="509"/>
      <c r="X15" s="118"/>
    </row>
    <row r="16" spans="1:27" ht="21" customHeight="1" x14ac:dyDescent="0.45">
      <c r="B16" s="496" t="str">
        <f>IF($D$2="","③ 有機質肥料施用技術",IF(VLOOKUP(D2,'リスト(入力禁止）'!$A$5:$U$101,8,FALSE)="○","③ 有機質肥料施用技術",""))</f>
        <v>③ 有機質肥料施用技術</v>
      </c>
      <c r="C16" s="497"/>
      <c r="D16" s="497"/>
      <c r="E16" s="497"/>
      <c r="F16" s="497"/>
      <c r="G16" s="497"/>
      <c r="H16" s="497"/>
      <c r="I16" s="497"/>
      <c r="J16" s="497"/>
      <c r="K16" s="498"/>
      <c r="L16" s="119"/>
      <c r="M16" s="192"/>
      <c r="N16" s="532" t="s">
        <v>92</v>
      </c>
      <c r="O16" s="532"/>
      <c r="P16" s="120"/>
      <c r="Q16" s="119"/>
      <c r="R16" s="507" t="s">
        <v>92</v>
      </c>
      <c r="S16" s="507"/>
      <c r="T16" s="120"/>
      <c r="U16" s="119"/>
      <c r="V16" s="507" t="s">
        <v>92</v>
      </c>
      <c r="W16" s="507"/>
      <c r="X16" s="120"/>
    </row>
    <row r="17" spans="1:27" ht="23.25" customHeight="1" x14ac:dyDescent="0.45">
      <c r="B17" s="499" t="s">
        <v>186</v>
      </c>
      <c r="C17" s="500"/>
      <c r="D17" s="500"/>
      <c r="E17" s="500"/>
      <c r="F17" s="500"/>
      <c r="G17" s="544" t="str">
        <f>IFERROR(VLOOKUP($D$2,'リスト(入力禁止）'!$A$5:$C$101,3,),"")</f>
        <v/>
      </c>
      <c r="H17" s="544"/>
      <c r="I17" s="121" t="s">
        <v>65</v>
      </c>
      <c r="J17" s="122"/>
      <c r="K17" s="194"/>
      <c r="L17" s="545"/>
      <c r="M17" s="546"/>
      <c r="N17" s="546"/>
      <c r="O17" s="123" t="s">
        <v>58</v>
      </c>
      <c r="P17" s="124"/>
      <c r="Q17" s="489"/>
      <c r="R17" s="490"/>
      <c r="S17" s="123" t="s">
        <v>58</v>
      </c>
      <c r="T17" s="124"/>
      <c r="U17" s="489"/>
      <c r="V17" s="490"/>
      <c r="W17" s="123" t="s">
        <v>58</v>
      </c>
      <c r="X17" s="124"/>
    </row>
    <row r="18" spans="1:27" ht="36" customHeight="1" thickBot="1" x14ac:dyDescent="0.5">
      <c r="B18" s="541" t="s">
        <v>55</v>
      </c>
      <c r="C18" s="542"/>
      <c r="D18" s="527"/>
      <c r="E18" s="527"/>
      <c r="F18" s="527"/>
      <c r="G18" s="527"/>
      <c r="H18" s="527"/>
      <c r="I18" s="527"/>
      <c r="J18" s="527"/>
      <c r="K18" s="527"/>
      <c r="L18" s="527"/>
      <c r="M18" s="527"/>
      <c r="N18" s="527"/>
      <c r="O18" s="527"/>
      <c r="P18" s="527"/>
      <c r="Q18" s="527"/>
      <c r="R18" s="527"/>
      <c r="S18" s="527"/>
      <c r="T18" s="527"/>
      <c r="U18" s="527"/>
      <c r="V18" s="527"/>
      <c r="W18" s="527"/>
      <c r="X18" s="528"/>
    </row>
    <row r="19" spans="1:27" s="8" customFormat="1" ht="23.25" customHeight="1" thickTop="1" x14ac:dyDescent="0.45">
      <c r="A19" s="23"/>
      <c r="B19" s="136" t="s">
        <v>17</v>
      </c>
      <c r="C19" s="125"/>
      <c r="D19" s="125"/>
      <c r="E19" s="125"/>
      <c r="F19" s="126"/>
      <c r="G19" s="126"/>
      <c r="H19" s="125"/>
      <c r="I19" s="125"/>
      <c r="J19" s="125"/>
      <c r="K19" s="125"/>
      <c r="L19" s="125"/>
      <c r="M19" s="125"/>
      <c r="N19" s="125"/>
      <c r="O19" s="127"/>
      <c r="P19" s="127"/>
      <c r="Q19" s="125"/>
      <c r="R19" s="125"/>
      <c r="S19" s="127"/>
      <c r="T19" s="127"/>
      <c r="U19" s="125"/>
      <c r="V19" s="125"/>
      <c r="W19" s="125"/>
      <c r="X19" s="138"/>
      <c r="Y19" s="25"/>
      <c r="Z19" s="25"/>
      <c r="AA19" s="25"/>
    </row>
    <row r="20" spans="1:27" s="8" customFormat="1" ht="21" customHeight="1" x14ac:dyDescent="0.45">
      <c r="A20" s="23"/>
      <c r="B20" s="493" t="str">
        <f>IF($D$2="","① 温湯種子消毒技術",IF(VLOOKUP(D2,'リスト(入力禁止）'!$A$5:$U$101,9,FALSE)="○","① 温湯種子消毒技術",""))</f>
        <v>① 温湯種子消毒技術</v>
      </c>
      <c r="C20" s="494"/>
      <c r="D20" s="494"/>
      <c r="E20" s="494"/>
      <c r="F20" s="494"/>
      <c r="G20" s="494"/>
      <c r="H20" s="494"/>
      <c r="I20" s="494"/>
      <c r="J20" s="494"/>
      <c r="K20" s="495"/>
      <c r="L20" s="128"/>
      <c r="M20" s="193"/>
      <c r="N20" s="533" t="s">
        <v>92</v>
      </c>
      <c r="O20" s="533"/>
      <c r="P20" s="129"/>
      <c r="Q20" s="128"/>
      <c r="R20" s="529" t="s">
        <v>92</v>
      </c>
      <c r="S20" s="529"/>
      <c r="T20" s="129"/>
      <c r="U20" s="128"/>
      <c r="V20" s="529" t="s">
        <v>92</v>
      </c>
      <c r="W20" s="529"/>
      <c r="X20" s="129"/>
      <c r="Y20" s="26"/>
      <c r="Z20" s="23"/>
      <c r="AA20" s="23"/>
    </row>
    <row r="21" spans="1:27" s="8" customFormat="1" ht="21" customHeight="1" x14ac:dyDescent="0.45">
      <c r="A21" s="23"/>
      <c r="B21" s="519" t="str">
        <f>IF($D$2="","② 機械除草技術",IF(VLOOKUP(D2,'リスト(入力禁止）'!$A$5:$U$101,10,FALSE)="○","② 機械除草技術",""))</f>
        <v>② 機械除草技術</v>
      </c>
      <c r="C21" s="520"/>
      <c r="D21" s="520"/>
      <c r="E21" s="520"/>
      <c r="F21" s="520"/>
      <c r="G21" s="520"/>
      <c r="H21" s="520"/>
      <c r="I21" s="520"/>
      <c r="J21" s="520"/>
      <c r="K21" s="521"/>
      <c r="L21" s="117"/>
      <c r="M21" s="191"/>
      <c r="N21" s="513" t="s">
        <v>92</v>
      </c>
      <c r="O21" s="513"/>
      <c r="P21" s="118"/>
      <c r="Q21" s="117"/>
      <c r="R21" s="509" t="s">
        <v>92</v>
      </c>
      <c r="S21" s="509"/>
      <c r="T21" s="118"/>
      <c r="U21" s="117"/>
      <c r="V21" s="509" t="s">
        <v>92</v>
      </c>
      <c r="W21" s="509"/>
      <c r="X21" s="118"/>
      <c r="Y21" s="26"/>
      <c r="Z21" s="23"/>
      <c r="AA21" s="23"/>
    </row>
    <row r="22" spans="1:27" s="8" customFormat="1" ht="21" customHeight="1" x14ac:dyDescent="0.45">
      <c r="A22" s="23"/>
      <c r="B22" s="519" t="str">
        <f>IF($D$2="","③ 除草用動物利用技術",IF(VLOOKUP(D2,'リスト(入力禁止）'!$A$5:$U$101,11,FALSE)="○","③ 除草用動物利用技術",""))</f>
        <v>③ 除草用動物利用技術</v>
      </c>
      <c r="C22" s="520"/>
      <c r="D22" s="520"/>
      <c r="E22" s="520"/>
      <c r="F22" s="520"/>
      <c r="G22" s="520"/>
      <c r="H22" s="520"/>
      <c r="I22" s="520"/>
      <c r="J22" s="520"/>
      <c r="K22" s="521"/>
      <c r="L22" s="117"/>
      <c r="M22" s="191"/>
      <c r="N22" s="513" t="s">
        <v>92</v>
      </c>
      <c r="O22" s="513"/>
      <c r="P22" s="118"/>
      <c r="Q22" s="117"/>
      <c r="R22" s="509" t="s">
        <v>92</v>
      </c>
      <c r="S22" s="509"/>
      <c r="T22" s="118"/>
      <c r="U22" s="117"/>
      <c r="V22" s="509" t="s">
        <v>92</v>
      </c>
      <c r="W22" s="509"/>
      <c r="X22" s="118"/>
      <c r="Y22" s="26"/>
      <c r="Z22" s="23"/>
      <c r="AA22" s="23"/>
    </row>
    <row r="23" spans="1:27" s="8" customFormat="1" ht="21" customHeight="1" x14ac:dyDescent="0.45">
      <c r="A23" s="23"/>
      <c r="B23" s="519" t="str">
        <f>IF($D$2="","④ 生物農薬利用技術",IF(VLOOKUP(D2,'リスト(入力禁止）'!$A$5:$U$101,12,FALSE)="○","④ 生物農薬利用技術",""))</f>
        <v>④ 生物農薬利用技術</v>
      </c>
      <c r="C23" s="520"/>
      <c r="D23" s="520"/>
      <c r="E23" s="520"/>
      <c r="F23" s="520"/>
      <c r="G23" s="520"/>
      <c r="H23" s="520"/>
      <c r="I23" s="520"/>
      <c r="J23" s="520"/>
      <c r="K23" s="521"/>
      <c r="L23" s="117"/>
      <c r="M23" s="191"/>
      <c r="N23" s="513" t="s">
        <v>92</v>
      </c>
      <c r="O23" s="513"/>
      <c r="P23" s="118"/>
      <c r="Q23" s="117"/>
      <c r="R23" s="509" t="s">
        <v>92</v>
      </c>
      <c r="S23" s="509"/>
      <c r="T23" s="118"/>
      <c r="U23" s="117"/>
      <c r="V23" s="509" t="s">
        <v>92</v>
      </c>
      <c r="W23" s="509"/>
      <c r="X23" s="118"/>
      <c r="Y23" s="26"/>
      <c r="Z23" s="23"/>
      <c r="AA23" s="23"/>
    </row>
    <row r="24" spans="1:27" ht="21" customHeight="1" x14ac:dyDescent="0.45">
      <c r="B24" s="519" t="str">
        <f>IF($D$2="","⑤ 対抗植物利用技術",IF(VLOOKUP(D2,'リスト(入力禁止）'!$A$5:$U$101,13,FALSE)="○","⑤ 対抗植物利用技術",""))</f>
        <v>⑤ 対抗植物利用技術</v>
      </c>
      <c r="C24" s="520"/>
      <c r="D24" s="520"/>
      <c r="E24" s="520"/>
      <c r="F24" s="520"/>
      <c r="G24" s="520"/>
      <c r="H24" s="520"/>
      <c r="I24" s="520"/>
      <c r="J24" s="520"/>
      <c r="K24" s="521"/>
      <c r="L24" s="117"/>
      <c r="M24" s="191"/>
      <c r="N24" s="513" t="s">
        <v>92</v>
      </c>
      <c r="O24" s="513"/>
      <c r="P24" s="118"/>
      <c r="Q24" s="117"/>
      <c r="R24" s="509" t="s">
        <v>92</v>
      </c>
      <c r="S24" s="509"/>
      <c r="T24" s="118"/>
      <c r="U24" s="117"/>
      <c r="V24" s="509" t="s">
        <v>92</v>
      </c>
      <c r="W24" s="509"/>
      <c r="X24" s="118"/>
    </row>
    <row r="25" spans="1:27" ht="21" customHeight="1" x14ac:dyDescent="0.45">
      <c r="B25" s="522" t="str">
        <f>IF($D$2="","⑥ 抵抗性品種栽培・台木利用技術",IF(VLOOKUP(D2,'リスト(入力禁止）'!$A$5:$U$101,14,FALSE)="○","⑥ 抵抗性品種栽培・台木利用技術",""))</f>
        <v>⑥ 抵抗性品種栽培・台木利用技術</v>
      </c>
      <c r="C25" s="523"/>
      <c r="D25" s="523"/>
      <c r="E25" s="523"/>
      <c r="F25" s="523"/>
      <c r="G25" s="523"/>
      <c r="H25" s="523"/>
      <c r="I25" s="523"/>
      <c r="J25" s="523"/>
      <c r="K25" s="524"/>
      <c r="L25" s="117"/>
      <c r="M25" s="191"/>
      <c r="N25" s="534" t="s">
        <v>92</v>
      </c>
      <c r="O25" s="534"/>
      <c r="P25" s="118"/>
      <c r="Q25" s="117"/>
      <c r="R25" s="509" t="s">
        <v>92</v>
      </c>
      <c r="S25" s="509"/>
      <c r="T25" s="118"/>
      <c r="U25" s="117"/>
      <c r="V25" s="509" t="s">
        <v>92</v>
      </c>
      <c r="W25" s="509"/>
      <c r="X25" s="118"/>
    </row>
    <row r="26" spans="1:27" ht="21" customHeight="1" x14ac:dyDescent="0.45">
      <c r="B26" s="522" t="str">
        <f>IF($D$2="","⑦ 天然物質由来農薬利用技術",IF(VLOOKUP(D2,'リスト(入力禁止）'!$A$5:$U$101,15,FALSE)="○","⑦ 天然物質由来農薬利用技術",""))</f>
        <v>⑦ 天然物質由来農薬利用技術</v>
      </c>
      <c r="C26" s="523"/>
      <c r="D26" s="523"/>
      <c r="E26" s="523"/>
      <c r="F26" s="523"/>
      <c r="G26" s="523"/>
      <c r="H26" s="523"/>
      <c r="I26" s="523"/>
      <c r="J26" s="523"/>
      <c r="K26" s="524"/>
      <c r="L26" s="117"/>
      <c r="M26" s="191"/>
      <c r="N26" s="543" t="s">
        <v>92</v>
      </c>
      <c r="O26" s="543"/>
      <c r="P26" s="118"/>
      <c r="Q26" s="117"/>
      <c r="R26" s="535" t="s">
        <v>92</v>
      </c>
      <c r="S26" s="535"/>
      <c r="T26" s="118"/>
      <c r="U26" s="117"/>
      <c r="V26" s="535" t="s">
        <v>250</v>
      </c>
      <c r="W26" s="535"/>
      <c r="X26" s="118"/>
    </row>
    <row r="27" spans="1:27" ht="21" customHeight="1" x14ac:dyDescent="0.45">
      <c r="B27" s="519" t="str">
        <f>IF($D$2="","⑧ 土壌還元消毒技術",IF(VLOOKUP(D2,'リスト(入力禁止）'!$A$5:$U$101,16,FALSE)="○","⑧ 土壌還元消毒技術",""))</f>
        <v>⑧ 土壌還元消毒技術</v>
      </c>
      <c r="C27" s="520"/>
      <c r="D27" s="520"/>
      <c r="E27" s="520"/>
      <c r="F27" s="520"/>
      <c r="G27" s="520"/>
      <c r="H27" s="520"/>
      <c r="I27" s="520"/>
      <c r="J27" s="520"/>
      <c r="K27" s="521"/>
      <c r="L27" s="117"/>
      <c r="M27" s="191"/>
      <c r="N27" s="513" t="s">
        <v>92</v>
      </c>
      <c r="O27" s="513"/>
      <c r="P27" s="118"/>
      <c r="Q27" s="117"/>
      <c r="R27" s="509" t="s">
        <v>92</v>
      </c>
      <c r="S27" s="509"/>
      <c r="T27" s="118"/>
      <c r="U27" s="117"/>
      <c r="V27" s="509" t="s">
        <v>92</v>
      </c>
      <c r="W27" s="509"/>
      <c r="X27" s="118"/>
    </row>
    <row r="28" spans="1:27" ht="21" customHeight="1" x14ac:dyDescent="0.45">
      <c r="B28" s="519" t="str">
        <f>IF($D$2="","⑨ 熱利用土壌消毒技術",IF(VLOOKUP(D2,'リスト(入力禁止）'!$A$5:$U$101,17,FALSE)="○","⑨ 熱利用土壌消毒技術",""))</f>
        <v>⑨ 熱利用土壌消毒技術</v>
      </c>
      <c r="C28" s="520"/>
      <c r="D28" s="520"/>
      <c r="E28" s="520"/>
      <c r="F28" s="520"/>
      <c r="G28" s="520"/>
      <c r="H28" s="520"/>
      <c r="I28" s="520"/>
      <c r="J28" s="520"/>
      <c r="K28" s="521"/>
      <c r="L28" s="117"/>
      <c r="M28" s="191"/>
      <c r="N28" s="513" t="s">
        <v>92</v>
      </c>
      <c r="O28" s="513"/>
      <c r="P28" s="118"/>
      <c r="Q28" s="117"/>
      <c r="R28" s="509" t="s">
        <v>92</v>
      </c>
      <c r="S28" s="509"/>
      <c r="T28" s="118"/>
      <c r="U28" s="117"/>
      <c r="V28" s="509" t="s">
        <v>92</v>
      </c>
      <c r="W28" s="509"/>
      <c r="X28" s="118"/>
    </row>
    <row r="29" spans="1:27" ht="21" customHeight="1" x14ac:dyDescent="0.45">
      <c r="B29" s="519" t="str">
        <f>IF($D$2="","⑩ 光利用技術",IF(VLOOKUP(D2,'リスト(入力禁止）'!$A$5:$U$101,18,FALSE)="○","⑩ 光利用技術",""))</f>
        <v>⑩ 光利用技術</v>
      </c>
      <c r="C29" s="520"/>
      <c r="D29" s="520"/>
      <c r="E29" s="520"/>
      <c r="F29" s="520"/>
      <c r="G29" s="520"/>
      <c r="H29" s="520"/>
      <c r="I29" s="520"/>
      <c r="J29" s="520"/>
      <c r="K29" s="521"/>
      <c r="L29" s="117"/>
      <c r="M29" s="191"/>
      <c r="N29" s="513" t="s">
        <v>92</v>
      </c>
      <c r="O29" s="513"/>
      <c r="P29" s="118"/>
      <c r="Q29" s="117"/>
      <c r="R29" s="509" t="s">
        <v>92</v>
      </c>
      <c r="S29" s="509"/>
      <c r="T29" s="118"/>
      <c r="U29" s="117"/>
      <c r="V29" s="509" t="s">
        <v>92</v>
      </c>
      <c r="W29" s="509"/>
      <c r="X29" s="118"/>
    </row>
    <row r="30" spans="1:27" ht="21" customHeight="1" x14ac:dyDescent="0.45">
      <c r="B30" s="519" t="str">
        <f>IF($D$2="","⑪ 被覆栽培技術",IF(VLOOKUP(D2,'リスト(入力禁止）'!$A$5:$U$101,19,FALSE)="○","⑪ 被覆栽培技術",""))</f>
        <v>⑪ 被覆栽培技術</v>
      </c>
      <c r="C30" s="520"/>
      <c r="D30" s="520"/>
      <c r="E30" s="520"/>
      <c r="F30" s="520"/>
      <c r="G30" s="520"/>
      <c r="H30" s="520"/>
      <c r="I30" s="520"/>
      <c r="J30" s="520"/>
      <c r="K30" s="521"/>
      <c r="L30" s="117"/>
      <c r="M30" s="191"/>
      <c r="N30" s="513" t="s">
        <v>92</v>
      </c>
      <c r="O30" s="513"/>
      <c r="P30" s="118"/>
      <c r="Q30" s="117"/>
      <c r="R30" s="509" t="s">
        <v>92</v>
      </c>
      <c r="S30" s="509"/>
      <c r="T30" s="118"/>
      <c r="U30" s="117"/>
      <c r="V30" s="509" t="s">
        <v>92</v>
      </c>
      <c r="W30" s="509"/>
      <c r="X30" s="118"/>
    </row>
    <row r="31" spans="1:27" ht="21" customHeight="1" x14ac:dyDescent="0.45">
      <c r="B31" s="519" t="str">
        <f>IF($D$2="","⑫ フェロモン剤利用技術",IF(VLOOKUP(D2,'リスト(入力禁止）'!$A$5:$U$101,20,FALSE)="○","⑫ フェロモン剤利用技術",""))</f>
        <v>⑫ フェロモン剤利用技術</v>
      </c>
      <c r="C31" s="520"/>
      <c r="D31" s="520"/>
      <c r="E31" s="520"/>
      <c r="F31" s="520"/>
      <c r="G31" s="520"/>
      <c r="H31" s="520"/>
      <c r="I31" s="520"/>
      <c r="J31" s="520"/>
      <c r="K31" s="521"/>
      <c r="L31" s="117"/>
      <c r="M31" s="191"/>
      <c r="N31" s="513" t="s">
        <v>92</v>
      </c>
      <c r="O31" s="513"/>
      <c r="P31" s="118"/>
      <c r="Q31" s="117"/>
      <c r="R31" s="509" t="s">
        <v>92</v>
      </c>
      <c r="S31" s="509"/>
      <c r="T31" s="118"/>
      <c r="U31" s="117"/>
      <c r="V31" s="509" t="s">
        <v>92</v>
      </c>
      <c r="W31" s="509"/>
      <c r="X31" s="118"/>
    </row>
    <row r="32" spans="1:27" ht="21" customHeight="1" x14ac:dyDescent="0.45">
      <c r="B32" s="536" t="str">
        <f>IF($D$2="","⑬ マルチ栽培技術",IF(VLOOKUP(D2,'リスト(入力禁止）'!$A$5:$U$101,21,FALSE)="○","⑬ マルチ栽培技術",""))</f>
        <v>⑬ マルチ栽培技術</v>
      </c>
      <c r="C32" s="537"/>
      <c r="D32" s="537"/>
      <c r="E32" s="537"/>
      <c r="F32" s="537"/>
      <c r="G32" s="537"/>
      <c r="H32" s="537"/>
      <c r="I32" s="537"/>
      <c r="J32" s="537"/>
      <c r="K32" s="538"/>
      <c r="L32" s="119"/>
      <c r="M32" s="192"/>
      <c r="N32" s="532" t="s">
        <v>92</v>
      </c>
      <c r="O32" s="532"/>
      <c r="P32" s="120"/>
      <c r="Q32" s="119"/>
      <c r="R32" s="507" t="s">
        <v>92</v>
      </c>
      <c r="S32" s="507"/>
      <c r="T32" s="120"/>
      <c r="U32" s="119"/>
      <c r="V32" s="507" t="s">
        <v>92</v>
      </c>
      <c r="W32" s="507"/>
      <c r="X32" s="120"/>
    </row>
    <row r="33" spans="1:30" ht="23.25" customHeight="1" thickBot="1" x14ac:dyDescent="0.25">
      <c r="B33" s="558" t="s">
        <v>187</v>
      </c>
      <c r="C33" s="559"/>
      <c r="D33" s="559"/>
      <c r="E33" s="559"/>
      <c r="F33" s="559"/>
      <c r="G33" s="559"/>
      <c r="H33" s="560" t="str">
        <f>IFERROR(VLOOKUP($D$2,'リスト(入力禁止）'!$A$5:$C$101,2,),"")</f>
        <v/>
      </c>
      <c r="I33" s="560"/>
      <c r="J33" s="104" t="s">
        <v>66</v>
      </c>
      <c r="K33" s="195"/>
      <c r="L33" s="592"/>
      <c r="M33" s="593"/>
      <c r="N33" s="593"/>
      <c r="O33" s="588" t="s">
        <v>67</v>
      </c>
      <c r="P33" s="589"/>
      <c r="Q33" s="590"/>
      <c r="R33" s="591"/>
      <c r="S33" s="588" t="s">
        <v>67</v>
      </c>
      <c r="T33" s="589"/>
      <c r="U33" s="590"/>
      <c r="V33" s="591"/>
      <c r="W33" s="588" t="s">
        <v>67</v>
      </c>
      <c r="X33" s="589"/>
    </row>
    <row r="34" spans="1:30" ht="36" customHeight="1" thickTop="1" thickBot="1" x14ac:dyDescent="0.5">
      <c r="B34" s="143"/>
      <c r="C34" s="59" t="s">
        <v>55</v>
      </c>
      <c r="D34" s="586"/>
      <c r="E34" s="586"/>
      <c r="F34" s="586"/>
      <c r="G34" s="586"/>
      <c r="H34" s="586"/>
      <c r="I34" s="586"/>
      <c r="J34" s="586"/>
      <c r="K34" s="586"/>
      <c r="L34" s="586"/>
      <c r="M34" s="586"/>
      <c r="N34" s="586"/>
      <c r="O34" s="586"/>
      <c r="P34" s="586"/>
      <c r="Q34" s="586"/>
      <c r="R34" s="586"/>
      <c r="S34" s="586"/>
      <c r="T34" s="586"/>
      <c r="U34" s="586"/>
      <c r="V34" s="586"/>
      <c r="W34" s="586"/>
      <c r="X34" s="587"/>
    </row>
    <row r="35" spans="1:30" ht="24" customHeight="1" thickTop="1" x14ac:dyDescent="0.45">
      <c r="B35" s="139" t="s">
        <v>78</v>
      </c>
      <c r="C35" s="140"/>
      <c r="D35" s="141"/>
      <c r="E35" s="141"/>
      <c r="F35" s="141"/>
      <c r="G35" s="141"/>
      <c r="H35" s="141"/>
      <c r="I35" s="141"/>
      <c r="J35" s="141"/>
      <c r="K35" s="141"/>
      <c r="L35" s="141"/>
      <c r="M35" s="141"/>
      <c r="N35" s="141"/>
      <c r="O35" s="141"/>
      <c r="P35" s="141"/>
      <c r="Q35" s="141"/>
      <c r="R35" s="141"/>
      <c r="S35" s="141"/>
      <c r="T35" s="141"/>
      <c r="U35" s="141"/>
      <c r="V35" s="141"/>
      <c r="W35" s="141"/>
      <c r="X35" s="142"/>
    </row>
    <row r="36" spans="1:30" ht="24.75" customHeight="1" x14ac:dyDescent="0.45">
      <c r="B36" s="563"/>
      <c r="C36" s="564"/>
      <c r="D36" s="564"/>
      <c r="E36" s="564"/>
      <c r="F36" s="564"/>
      <c r="G36" s="564"/>
      <c r="H36" s="564"/>
      <c r="I36" s="564"/>
      <c r="J36" s="564"/>
      <c r="K36" s="564"/>
      <c r="L36" s="564"/>
      <c r="M36" s="564"/>
      <c r="N36" s="564"/>
      <c r="O36" s="564"/>
      <c r="P36" s="564"/>
      <c r="Q36" s="564"/>
      <c r="R36" s="564"/>
      <c r="S36" s="564"/>
      <c r="T36" s="564"/>
      <c r="U36" s="564"/>
      <c r="V36" s="564"/>
      <c r="W36" s="564"/>
      <c r="X36" s="565"/>
    </row>
    <row r="37" spans="1:30" ht="24.75" customHeight="1" x14ac:dyDescent="0.45">
      <c r="B37" s="566"/>
      <c r="C37" s="567"/>
      <c r="D37" s="567"/>
      <c r="E37" s="567"/>
      <c r="F37" s="567"/>
      <c r="G37" s="567"/>
      <c r="H37" s="567"/>
      <c r="I37" s="567"/>
      <c r="J37" s="567"/>
      <c r="K37" s="567"/>
      <c r="L37" s="567"/>
      <c r="M37" s="567"/>
      <c r="N37" s="567"/>
      <c r="O37" s="567"/>
      <c r="P37" s="567"/>
      <c r="Q37" s="567"/>
      <c r="R37" s="567"/>
      <c r="S37" s="567"/>
      <c r="T37" s="567"/>
      <c r="U37" s="567"/>
      <c r="V37" s="567"/>
      <c r="W37" s="567"/>
      <c r="X37" s="568"/>
    </row>
    <row r="38" spans="1:30" ht="24.75" customHeight="1" x14ac:dyDescent="0.45">
      <c r="B38" s="569"/>
      <c r="C38" s="570"/>
      <c r="D38" s="570"/>
      <c r="E38" s="570"/>
      <c r="F38" s="570"/>
      <c r="G38" s="570"/>
      <c r="H38" s="570"/>
      <c r="I38" s="570"/>
      <c r="J38" s="570"/>
      <c r="K38" s="570"/>
      <c r="L38" s="570"/>
      <c r="M38" s="570"/>
      <c r="N38" s="570"/>
      <c r="O38" s="570"/>
      <c r="P38" s="570"/>
      <c r="Q38" s="570"/>
      <c r="R38" s="570"/>
      <c r="S38" s="570"/>
      <c r="T38" s="570"/>
      <c r="U38" s="570"/>
      <c r="V38" s="570"/>
      <c r="W38" s="570"/>
      <c r="X38" s="571"/>
    </row>
    <row r="39" spans="1:30" ht="13.5" customHeight="1" x14ac:dyDescent="0.45">
      <c r="B39" s="624" t="s">
        <v>429</v>
      </c>
      <c r="C39" s="625"/>
      <c r="D39" s="624"/>
      <c r="E39" s="624"/>
      <c r="F39" s="624"/>
      <c r="G39" s="624"/>
      <c r="H39" s="624"/>
      <c r="I39" s="624"/>
      <c r="J39" s="624"/>
      <c r="K39" s="624"/>
      <c r="L39" s="624"/>
      <c r="M39" s="624"/>
      <c r="N39" s="624"/>
      <c r="O39" s="624"/>
      <c r="P39" s="624"/>
      <c r="Q39" s="624"/>
      <c r="R39" s="624"/>
      <c r="S39" s="624"/>
      <c r="T39" s="624"/>
      <c r="U39" s="624"/>
      <c r="V39" s="624"/>
      <c r="W39" s="624"/>
      <c r="X39" s="624"/>
    </row>
    <row r="40" spans="1:30" ht="13.5" x14ac:dyDescent="0.45">
      <c r="B40" s="626"/>
      <c r="C40" s="626"/>
      <c r="D40" s="626"/>
      <c r="E40" s="626"/>
      <c r="F40" s="626"/>
      <c r="G40" s="626"/>
      <c r="H40" s="626"/>
      <c r="I40" s="626"/>
      <c r="J40" s="626"/>
      <c r="K40" s="626"/>
      <c r="L40" s="626"/>
      <c r="M40" s="626"/>
      <c r="N40" s="626"/>
      <c r="O40" s="626"/>
      <c r="P40" s="626"/>
      <c r="Q40" s="626"/>
      <c r="R40" s="626"/>
      <c r="S40" s="626"/>
      <c r="T40" s="626"/>
      <c r="U40" s="626"/>
      <c r="V40" s="626"/>
      <c r="W40" s="626"/>
      <c r="X40" s="626"/>
    </row>
    <row r="41" spans="1:30" ht="13.5" x14ac:dyDescent="0.45">
      <c r="B41" s="626"/>
      <c r="C41" s="626"/>
      <c r="D41" s="626"/>
      <c r="E41" s="626"/>
      <c r="F41" s="626"/>
      <c r="G41" s="626"/>
      <c r="H41" s="626"/>
      <c r="I41" s="626"/>
      <c r="J41" s="626"/>
      <c r="K41" s="626"/>
      <c r="L41" s="626"/>
      <c r="M41" s="626"/>
      <c r="N41" s="626"/>
      <c r="O41" s="626"/>
      <c r="P41" s="626"/>
      <c r="Q41" s="626"/>
      <c r="R41" s="626"/>
      <c r="S41" s="626"/>
      <c r="T41" s="626"/>
      <c r="U41" s="626"/>
      <c r="V41" s="626"/>
      <c r="W41" s="626"/>
      <c r="X41" s="626"/>
    </row>
    <row r="42" spans="1:30" ht="21" customHeight="1" x14ac:dyDescent="0.45">
      <c r="B42" s="626"/>
      <c r="C42" s="626"/>
      <c r="D42" s="626"/>
      <c r="E42" s="626"/>
      <c r="F42" s="626"/>
      <c r="G42" s="626"/>
      <c r="H42" s="626"/>
      <c r="I42" s="626"/>
      <c r="J42" s="626"/>
      <c r="K42" s="626"/>
      <c r="L42" s="626"/>
      <c r="M42" s="626"/>
      <c r="N42" s="626"/>
      <c r="O42" s="626"/>
      <c r="P42" s="626"/>
      <c r="Q42" s="626"/>
      <c r="R42" s="626"/>
      <c r="S42" s="626"/>
      <c r="T42" s="626"/>
      <c r="U42" s="626"/>
      <c r="V42" s="626"/>
      <c r="W42" s="626"/>
      <c r="X42" s="626"/>
    </row>
    <row r="43" spans="1:30" ht="20.25" customHeight="1" x14ac:dyDescent="0.45">
      <c r="B43" s="626"/>
      <c r="C43" s="626"/>
      <c r="D43" s="626"/>
      <c r="E43" s="626"/>
      <c r="F43" s="626"/>
      <c r="G43" s="626"/>
      <c r="H43" s="626"/>
      <c r="I43" s="626"/>
      <c r="J43" s="626"/>
      <c r="K43" s="626"/>
      <c r="L43" s="626"/>
      <c r="M43" s="626"/>
      <c r="N43" s="626"/>
      <c r="O43" s="626"/>
      <c r="P43" s="626"/>
      <c r="Q43" s="626"/>
      <c r="R43" s="626"/>
      <c r="S43" s="626"/>
      <c r="T43" s="626"/>
      <c r="U43" s="626"/>
      <c r="V43" s="626"/>
      <c r="W43" s="626"/>
      <c r="X43" s="626"/>
    </row>
    <row r="44" spans="1:30" ht="13.5" customHeight="1" thickBot="1" x14ac:dyDescent="0.5">
      <c r="B44" s="98"/>
      <c r="C44" s="98"/>
      <c r="D44" s="98"/>
      <c r="E44" s="98"/>
      <c r="F44" s="98"/>
      <c r="G44" s="98"/>
      <c r="H44" s="98"/>
      <c r="I44" s="98"/>
      <c r="J44" s="98"/>
      <c r="K44" s="185"/>
      <c r="L44" s="98"/>
      <c r="M44" s="185"/>
      <c r="N44" s="98"/>
      <c r="O44" s="98"/>
      <c r="P44" s="98"/>
      <c r="Q44" s="98"/>
      <c r="R44" s="98"/>
      <c r="S44" s="98"/>
      <c r="T44" s="98"/>
      <c r="U44" s="98"/>
      <c r="V44" s="98"/>
      <c r="W44" s="98"/>
      <c r="X44" s="98"/>
    </row>
    <row r="45" spans="1:30" s="97" customFormat="1" ht="23.25" customHeight="1" thickBot="1" x14ac:dyDescent="0.5">
      <c r="A45" s="92"/>
      <c r="B45" s="594" t="s">
        <v>75</v>
      </c>
      <c r="C45" s="595"/>
      <c r="D45" s="596"/>
      <c r="E45" s="93"/>
      <c r="F45" s="94"/>
      <c r="G45" s="95"/>
      <c r="H45" s="95"/>
      <c r="I45" s="95"/>
      <c r="J45" s="95"/>
      <c r="K45" s="95"/>
      <c r="L45" s="95"/>
      <c r="M45" s="95"/>
      <c r="N45" s="95"/>
      <c r="O45" s="95"/>
      <c r="P45" s="95"/>
      <c r="Q45" s="580" t="str">
        <f>IF('１（１）－（４）　概況、計画'!$E$7="","",'１（１）－（４）　概況、計画'!$E$7)</f>
        <v/>
      </c>
      <c r="R45" s="580"/>
      <c r="S45" s="580"/>
      <c r="T45" s="580"/>
      <c r="U45" s="580"/>
      <c r="V45" s="580"/>
      <c r="W45" s="580"/>
      <c r="X45" s="580"/>
      <c r="Y45" s="95"/>
      <c r="Z45" s="95"/>
      <c r="AA45" s="96"/>
      <c r="AB45" s="95"/>
      <c r="AC45" s="95"/>
      <c r="AD45" s="95"/>
    </row>
    <row r="46" spans="1:30" s="8" customFormat="1" ht="19.5" customHeight="1" thickBot="1" x14ac:dyDescent="0.5">
      <c r="A46" s="23"/>
      <c r="B46" s="27"/>
      <c r="C46" s="27"/>
      <c r="D46" s="27"/>
      <c r="E46" s="27"/>
      <c r="F46" s="32"/>
      <c r="G46" s="25"/>
      <c r="H46" s="25"/>
      <c r="I46" s="25"/>
      <c r="J46" s="25"/>
      <c r="K46" s="25"/>
      <c r="L46" s="25"/>
      <c r="M46" s="25"/>
      <c r="N46" s="25"/>
      <c r="O46" s="25"/>
      <c r="P46" s="25"/>
      <c r="Q46" s="25"/>
      <c r="R46" s="50"/>
      <c r="S46" s="50"/>
      <c r="T46" s="25"/>
      <c r="U46" s="25"/>
      <c r="V46" s="50"/>
      <c r="W46" s="50"/>
      <c r="X46" s="25"/>
      <c r="Y46" s="25"/>
      <c r="Z46" s="25"/>
      <c r="AA46" s="50"/>
      <c r="AB46" s="25"/>
      <c r="AC46" s="25"/>
      <c r="AD46" s="25"/>
    </row>
    <row r="47" spans="1:30" s="8" customFormat="1" ht="31.5" customHeight="1" thickBot="1" x14ac:dyDescent="0.5">
      <c r="A47" s="23"/>
      <c r="B47" s="152" t="s">
        <v>59</v>
      </c>
      <c r="C47" s="75"/>
      <c r="D47" s="75"/>
      <c r="E47" s="75"/>
      <c r="F47" s="76"/>
      <c r="G47" s="77"/>
      <c r="H47" s="77"/>
      <c r="I47" s="77"/>
      <c r="J47" s="77"/>
      <c r="K47" s="77"/>
      <c r="L47" s="77"/>
      <c r="M47" s="77"/>
      <c r="N47" s="77"/>
      <c r="O47" s="77"/>
      <c r="P47" s="77"/>
      <c r="Q47" s="77"/>
      <c r="R47" s="74"/>
      <c r="S47" s="74"/>
      <c r="T47" s="77"/>
      <c r="U47" s="77"/>
      <c r="V47" s="74"/>
      <c r="W47" s="74"/>
      <c r="X47" s="78"/>
      <c r="Y47" s="25"/>
      <c r="Z47" s="25"/>
      <c r="AA47" s="50"/>
      <c r="AB47" s="25"/>
      <c r="AC47" s="25"/>
      <c r="AD47" s="25"/>
    </row>
    <row r="48" spans="1:30" s="8" customFormat="1" ht="23.25" customHeight="1" thickBot="1" x14ac:dyDescent="0.5">
      <c r="A48" s="23"/>
      <c r="B48" s="555" t="s">
        <v>97</v>
      </c>
      <c r="C48" s="556"/>
      <c r="D48" s="557"/>
      <c r="E48" s="561" t="str">
        <f>IF(D2="","",D2)</f>
        <v/>
      </c>
      <c r="F48" s="562"/>
      <c r="G48" s="562"/>
      <c r="H48" s="562"/>
      <c r="I48" s="562"/>
      <c r="J48" s="562"/>
      <c r="K48" s="562"/>
      <c r="L48" s="562"/>
      <c r="M48" s="562"/>
      <c r="N48" s="562"/>
      <c r="O48" s="562"/>
      <c r="P48" s="562"/>
      <c r="Q48" s="562"/>
      <c r="R48" s="562"/>
      <c r="S48" s="562"/>
      <c r="T48" s="562"/>
      <c r="U48" s="101"/>
      <c r="V48" s="102"/>
      <c r="W48" s="102"/>
      <c r="X48" s="103"/>
      <c r="Y48" s="25"/>
      <c r="Z48" s="25"/>
      <c r="AA48" s="50"/>
      <c r="AB48" s="25"/>
      <c r="AC48" s="25"/>
      <c r="AD48" s="25"/>
    </row>
    <row r="49" spans="1:35" s="8" customFormat="1" ht="27.75" customHeight="1" x14ac:dyDescent="0.45">
      <c r="B49" s="71" t="s">
        <v>427</v>
      </c>
      <c r="C49" s="68"/>
      <c r="D49" s="68"/>
      <c r="E49" s="68"/>
      <c r="F49" s="68"/>
      <c r="G49" s="68"/>
      <c r="H49" s="68"/>
      <c r="I49" s="68"/>
      <c r="J49" s="68"/>
      <c r="K49" s="68"/>
      <c r="L49" s="68"/>
      <c r="M49" s="68"/>
      <c r="N49" s="69"/>
      <c r="O49" s="69"/>
      <c r="P49" s="69"/>
      <c r="Q49" s="69"/>
      <c r="R49" s="69"/>
      <c r="S49" s="69"/>
      <c r="T49" s="69"/>
      <c r="U49" s="69"/>
      <c r="V49" s="69"/>
      <c r="W49" s="69"/>
      <c r="X49" s="70"/>
      <c r="Z49" s="26"/>
      <c r="AA49" s="23"/>
      <c r="AB49" s="23"/>
    </row>
    <row r="50" spans="1:35" s="49" customFormat="1" ht="23.25" customHeight="1" x14ac:dyDescent="0.45">
      <c r="B50" s="603" t="s">
        <v>76</v>
      </c>
      <c r="C50" s="573"/>
      <c r="D50" s="604"/>
      <c r="E50" s="572" t="s">
        <v>60</v>
      </c>
      <c r="F50" s="573"/>
      <c r="G50" s="573"/>
      <c r="H50" s="573"/>
      <c r="I50" s="604"/>
      <c r="J50" s="547" t="s">
        <v>235</v>
      </c>
      <c r="K50" s="622"/>
      <c r="L50" s="622"/>
      <c r="M50" s="622"/>
      <c r="N50" s="622"/>
      <c r="O50" s="547" t="s">
        <v>72</v>
      </c>
      <c r="P50" s="548"/>
      <c r="Q50" s="60" t="s">
        <v>234</v>
      </c>
      <c r="R50" s="61"/>
      <c r="S50" s="53"/>
      <c r="T50" s="53"/>
      <c r="U50" s="572" t="s">
        <v>71</v>
      </c>
      <c r="V50" s="573"/>
      <c r="W50" s="573"/>
      <c r="X50" s="574"/>
      <c r="AG50" s="51"/>
      <c r="AH50" s="46"/>
      <c r="AI50" s="46"/>
    </row>
    <row r="51" spans="1:35" s="49" customFormat="1" ht="25.5" customHeight="1" x14ac:dyDescent="0.45">
      <c r="B51" s="605"/>
      <c r="C51" s="576"/>
      <c r="D51" s="606"/>
      <c r="E51" s="575"/>
      <c r="F51" s="576"/>
      <c r="G51" s="576"/>
      <c r="H51" s="576"/>
      <c r="I51" s="606"/>
      <c r="J51" s="549"/>
      <c r="K51" s="623"/>
      <c r="L51" s="623"/>
      <c r="M51" s="623"/>
      <c r="N51" s="623"/>
      <c r="O51" s="549"/>
      <c r="P51" s="550"/>
      <c r="Q51" s="584"/>
      <c r="R51" s="585"/>
      <c r="S51" s="578" t="s">
        <v>73</v>
      </c>
      <c r="T51" s="579"/>
      <c r="U51" s="575"/>
      <c r="V51" s="576"/>
      <c r="W51" s="576"/>
      <c r="X51" s="577"/>
      <c r="AG51" s="51"/>
      <c r="AH51" s="46"/>
      <c r="AI51" s="46"/>
    </row>
    <row r="52" spans="1:35" s="49" customFormat="1" ht="16.5" customHeight="1" x14ac:dyDescent="0.45">
      <c r="B52" s="619"/>
      <c r="C52" s="620"/>
      <c r="D52" s="621"/>
      <c r="E52" s="672"/>
      <c r="F52" s="673"/>
      <c r="G52" s="673"/>
      <c r="H52" s="673"/>
      <c r="I52" s="674"/>
      <c r="J52" s="231"/>
      <c r="K52" s="202" t="s">
        <v>237</v>
      </c>
      <c r="L52" s="232"/>
      <c r="M52" s="202" t="s">
        <v>237</v>
      </c>
      <c r="N52" s="233"/>
      <c r="O52" s="551"/>
      <c r="P52" s="552"/>
      <c r="Q52" s="613" t="str">
        <f t="shared" ref="Q52:Q53" si="0">IF(O52*J52/100=0,"",O52*J52/100)</f>
        <v/>
      </c>
      <c r="R52" s="614"/>
      <c r="S52" s="551"/>
      <c r="T52" s="600"/>
      <c r="U52" s="581"/>
      <c r="V52" s="582"/>
      <c r="W52" s="582"/>
      <c r="X52" s="583"/>
      <c r="Y52" s="105"/>
      <c r="AG52" s="51"/>
      <c r="AH52" s="46"/>
      <c r="AI52" s="46"/>
    </row>
    <row r="53" spans="1:35" s="49" customFormat="1" ht="16.5" customHeight="1" x14ac:dyDescent="0.45">
      <c r="B53" s="597"/>
      <c r="C53" s="598"/>
      <c r="D53" s="599"/>
      <c r="E53" s="616"/>
      <c r="F53" s="598"/>
      <c r="G53" s="598"/>
      <c r="H53" s="598"/>
      <c r="I53" s="599"/>
      <c r="J53" s="234"/>
      <c r="K53" s="203" t="s">
        <v>236</v>
      </c>
      <c r="L53" s="235"/>
      <c r="M53" s="203" t="s">
        <v>236</v>
      </c>
      <c r="N53" s="236"/>
      <c r="O53" s="553"/>
      <c r="P53" s="554"/>
      <c r="Q53" s="613" t="str">
        <f t="shared" si="0"/>
        <v/>
      </c>
      <c r="R53" s="614"/>
      <c r="S53" s="553"/>
      <c r="T53" s="601"/>
      <c r="U53" s="693"/>
      <c r="V53" s="694"/>
      <c r="W53" s="694"/>
      <c r="X53" s="695"/>
      <c r="Y53" s="105"/>
      <c r="AG53" s="51"/>
      <c r="AH53" s="46"/>
      <c r="AI53" s="46"/>
    </row>
    <row r="54" spans="1:35" s="49" customFormat="1" ht="16.5" customHeight="1" x14ac:dyDescent="0.45">
      <c r="B54" s="597"/>
      <c r="C54" s="598"/>
      <c r="D54" s="599"/>
      <c r="E54" s="607"/>
      <c r="F54" s="608"/>
      <c r="G54" s="608"/>
      <c r="H54" s="608"/>
      <c r="I54" s="609"/>
      <c r="J54" s="234"/>
      <c r="K54" s="203" t="s">
        <v>236</v>
      </c>
      <c r="L54" s="235"/>
      <c r="M54" s="203" t="s">
        <v>236</v>
      </c>
      <c r="N54" s="236"/>
      <c r="O54" s="553"/>
      <c r="P54" s="554"/>
      <c r="Q54" s="613" t="str">
        <f>IF(O54*J54/100=0,"",O54*J54/100)</f>
        <v/>
      </c>
      <c r="R54" s="614"/>
      <c r="S54" s="602"/>
      <c r="T54" s="601"/>
      <c r="U54" s="693"/>
      <c r="V54" s="694"/>
      <c r="W54" s="694"/>
      <c r="X54" s="695"/>
      <c r="Y54" s="105"/>
      <c r="AG54" s="51"/>
      <c r="AH54" s="46"/>
      <c r="AI54" s="46"/>
    </row>
    <row r="55" spans="1:35" s="49" customFormat="1" ht="16.5" customHeight="1" x14ac:dyDescent="0.45">
      <c r="B55" s="597"/>
      <c r="C55" s="598"/>
      <c r="D55" s="599"/>
      <c r="E55" s="616"/>
      <c r="F55" s="598"/>
      <c r="G55" s="598"/>
      <c r="H55" s="598"/>
      <c r="I55" s="599"/>
      <c r="J55" s="234"/>
      <c r="K55" s="203" t="s">
        <v>236</v>
      </c>
      <c r="L55" s="235"/>
      <c r="M55" s="203" t="s">
        <v>236</v>
      </c>
      <c r="N55" s="236"/>
      <c r="O55" s="553"/>
      <c r="P55" s="554"/>
      <c r="Q55" s="613" t="str">
        <f>IF(O55*J55/100=0,"",O55*J55/100)</f>
        <v/>
      </c>
      <c r="R55" s="614"/>
      <c r="S55" s="696"/>
      <c r="T55" s="697"/>
      <c r="U55" s="693"/>
      <c r="V55" s="694"/>
      <c r="W55" s="694"/>
      <c r="X55" s="695"/>
      <c r="Y55" s="105"/>
      <c r="AG55" s="51"/>
      <c r="AH55" s="46"/>
      <c r="AI55" s="46"/>
    </row>
    <row r="56" spans="1:35" s="49" customFormat="1" ht="16.5" customHeight="1" x14ac:dyDescent="0.45">
      <c r="B56" s="597"/>
      <c r="C56" s="598"/>
      <c r="D56" s="599"/>
      <c r="E56" s="616"/>
      <c r="F56" s="598"/>
      <c r="G56" s="598"/>
      <c r="H56" s="598"/>
      <c r="I56" s="599"/>
      <c r="J56" s="196"/>
      <c r="K56" s="203" t="s">
        <v>236</v>
      </c>
      <c r="L56" s="197"/>
      <c r="M56" s="203" t="s">
        <v>236</v>
      </c>
      <c r="N56" s="198"/>
      <c r="O56" s="553"/>
      <c r="P56" s="554"/>
      <c r="Q56" s="613" t="str">
        <f t="shared" ref="Q56:Q61" si="1">IF(O56*J56/100=0,"",O56*J56/100)</f>
        <v/>
      </c>
      <c r="R56" s="614"/>
      <c r="S56" s="553"/>
      <c r="T56" s="601"/>
      <c r="U56" s="106"/>
      <c r="V56" s="107"/>
      <c r="W56" s="107"/>
      <c r="X56" s="108"/>
      <c r="Y56" s="105"/>
      <c r="AG56" s="51"/>
      <c r="AH56" s="46"/>
      <c r="AI56" s="46"/>
    </row>
    <row r="57" spans="1:35" s="49" customFormat="1" ht="16.5" customHeight="1" x14ac:dyDescent="0.45">
      <c r="B57" s="148"/>
      <c r="C57" s="149"/>
      <c r="D57" s="150"/>
      <c r="E57" s="616"/>
      <c r="F57" s="598"/>
      <c r="G57" s="598"/>
      <c r="H57" s="598"/>
      <c r="I57" s="599"/>
      <c r="J57" s="196"/>
      <c r="K57" s="203" t="s">
        <v>236</v>
      </c>
      <c r="L57" s="197"/>
      <c r="M57" s="203" t="s">
        <v>236</v>
      </c>
      <c r="N57" s="198"/>
      <c r="O57" s="553"/>
      <c r="P57" s="554"/>
      <c r="Q57" s="613" t="str">
        <f t="shared" si="1"/>
        <v/>
      </c>
      <c r="R57" s="614"/>
      <c r="S57" s="146"/>
      <c r="T57" s="147"/>
      <c r="U57" s="151"/>
      <c r="V57" s="149"/>
      <c r="W57" s="149"/>
      <c r="X57" s="108"/>
      <c r="Y57" s="105"/>
      <c r="AG57" s="51"/>
      <c r="AH57" s="46"/>
      <c r="AI57" s="46"/>
    </row>
    <row r="58" spans="1:35" s="49" customFormat="1" ht="16.5" customHeight="1" x14ac:dyDescent="0.45">
      <c r="B58" s="148"/>
      <c r="C58" s="149"/>
      <c r="D58" s="150"/>
      <c r="E58" s="616"/>
      <c r="F58" s="598"/>
      <c r="G58" s="598"/>
      <c r="H58" s="598"/>
      <c r="I58" s="599"/>
      <c r="J58" s="196"/>
      <c r="K58" s="203" t="s">
        <v>236</v>
      </c>
      <c r="L58" s="197"/>
      <c r="M58" s="203" t="s">
        <v>236</v>
      </c>
      <c r="N58" s="198"/>
      <c r="O58" s="553"/>
      <c r="P58" s="554"/>
      <c r="Q58" s="613" t="str">
        <f t="shared" si="1"/>
        <v/>
      </c>
      <c r="R58" s="614"/>
      <c r="S58" s="146"/>
      <c r="T58" s="147"/>
      <c r="U58" s="151"/>
      <c r="V58" s="149"/>
      <c r="W58" s="149"/>
      <c r="X58" s="108"/>
      <c r="Y58" s="105"/>
      <c r="AG58" s="51"/>
      <c r="AH58" s="46"/>
      <c r="AI58" s="46"/>
    </row>
    <row r="59" spans="1:35" s="49" customFormat="1" ht="16.5" customHeight="1" x14ac:dyDescent="0.45">
      <c r="B59" s="597"/>
      <c r="C59" s="598"/>
      <c r="D59" s="599"/>
      <c r="E59" s="616"/>
      <c r="F59" s="598"/>
      <c r="G59" s="598"/>
      <c r="H59" s="598"/>
      <c r="I59" s="599"/>
      <c r="J59" s="196"/>
      <c r="K59" s="203" t="s">
        <v>236</v>
      </c>
      <c r="L59" s="197"/>
      <c r="M59" s="203" t="s">
        <v>236</v>
      </c>
      <c r="N59" s="198"/>
      <c r="O59" s="553"/>
      <c r="P59" s="554"/>
      <c r="Q59" s="613" t="str">
        <f t="shared" si="1"/>
        <v/>
      </c>
      <c r="R59" s="614"/>
      <c r="S59" s="553"/>
      <c r="T59" s="601"/>
      <c r="U59" s="106"/>
      <c r="V59" s="107"/>
      <c r="W59" s="107"/>
      <c r="X59" s="108"/>
      <c r="Y59" s="105"/>
      <c r="AG59" s="51"/>
      <c r="AH59" s="46"/>
      <c r="AI59" s="46"/>
    </row>
    <row r="60" spans="1:35" s="49" customFormat="1" ht="16.5" customHeight="1" x14ac:dyDescent="0.45">
      <c r="B60" s="597"/>
      <c r="C60" s="598"/>
      <c r="D60" s="599"/>
      <c r="E60" s="616"/>
      <c r="F60" s="598"/>
      <c r="G60" s="598"/>
      <c r="H60" s="598"/>
      <c r="I60" s="599"/>
      <c r="J60" s="196"/>
      <c r="K60" s="203" t="s">
        <v>236</v>
      </c>
      <c r="L60" s="197"/>
      <c r="M60" s="203" t="s">
        <v>236</v>
      </c>
      <c r="N60" s="198"/>
      <c r="O60" s="553"/>
      <c r="P60" s="554"/>
      <c r="Q60" s="613" t="str">
        <f t="shared" si="1"/>
        <v/>
      </c>
      <c r="R60" s="614"/>
      <c r="S60" s="553"/>
      <c r="T60" s="601"/>
      <c r="U60" s="106"/>
      <c r="V60" s="107"/>
      <c r="W60" s="107"/>
      <c r="X60" s="108"/>
      <c r="Y60" s="105"/>
      <c r="AG60" s="50"/>
      <c r="AH60" s="50"/>
      <c r="AI60" s="50"/>
    </row>
    <row r="61" spans="1:35" s="33" customFormat="1" ht="16.5" customHeight="1" thickBot="1" x14ac:dyDescent="0.5">
      <c r="B61" s="610"/>
      <c r="C61" s="611"/>
      <c r="D61" s="612"/>
      <c r="E61" s="615"/>
      <c r="F61" s="611"/>
      <c r="G61" s="611"/>
      <c r="H61" s="611"/>
      <c r="I61" s="612"/>
      <c r="J61" s="199"/>
      <c r="K61" s="204" t="s">
        <v>236</v>
      </c>
      <c r="L61" s="200"/>
      <c r="M61" s="204" t="s">
        <v>236</v>
      </c>
      <c r="N61" s="201"/>
      <c r="O61" s="685"/>
      <c r="P61" s="686"/>
      <c r="Q61" s="617" t="str">
        <f t="shared" si="1"/>
        <v/>
      </c>
      <c r="R61" s="618"/>
      <c r="S61" s="687"/>
      <c r="T61" s="688"/>
      <c r="U61" s="109"/>
      <c r="V61" s="110"/>
      <c r="W61" s="110"/>
      <c r="X61" s="111"/>
      <c r="Y61" s="112"/>
      <c r="AG61" s="24"/>
      <c r="AH61" s="24"/>
      <c r="AI61" s="24"/>
    </row>
    <row r="62" spans="1:35" s="33" customFormat="1" ht="24" customHeight="1" thickBot="1" x14ac:dyDescent="0.5">
      <c r="B62" s="640" t="s">
        <v>74</v>
      </c>
      <c r="C62" s="641"/>
      <c r="D62" s="641"/>
      <c r="E62" s="641"/>
      <c r="F62" s="641"/>
      <c r="G62" s="641"/>
      <c r="H62" s="641"/>
      <c r="I62" s="641"/>
      <c r="J62" s="641"/>
      <c r="K62" s="641"/>
      <c r="L62" s="641"/>
      <c r="M62" s="641"/>
      <c r="N62" s="641"/>
      <c r="O62" s="641"/>
      <c r="P62" s="641"/>
      <c r="Q62" s="689">
        <f>SUM(Q52:R61)</f>
        <v>0</v>
      </c>
      <c r="R62" s="690"/>
      <c r="S62" s="642">
        <f>SUM(S52:T61)</f>
        <v>0</v>
      </c>
      <c r="T62" s="643"/>
      <c r="U62" s="682"/>
      <c r="V62" s="682"/>
      <c r="W62" s="682"/>
      <c r="X62" s="683"/>
      <c r="AG62" s="31"/>
      <c r="AH62" s="24"/>
      <c r="AI62" s="24"/>
    </row>
    <row r="63" spans="1:35" s="33" customFormat="1" ht="24" customHeight="1" thickBot="1" x14ac:dyDescent="0.5">
      <c r="B63" s="631" t="s">
        <v>79</v>
      </c>
      <c r="C63" s="632"/>
      <c r="D63" s="632"/>
      <c r="E63" s="632"/>
      <c r="F63" s="632"/>
      <c r="G63" s="632"/>
      <c r="H63" s="632"/>
      <c r="I63" s="632"/>
      <c r="J63" s="632"/>
      <c r="K63" s="632"/>
      <c r="L63" s="632"/>
      <c r="M63" s="632"/>
      <c r="N63" s="632"/>
      <c r="O63" s="632"/>
      <c r="P63" s="632"/>
      <c r="Q63" s="633"/>
      <c r="R63" s="633"/>
      <c r="S63" s="691" t="str">
        <f>IFERROR(VLOOKUP($D$2,'リスト(入力禁止）'!$A$5:$C$99,3,),"")</f>
        <v/>
      </c>
      <c r="T63" s="692"/>
      <c r="U63" s="680"/>
      <c r="V63" s="680"/>
      <c r="W63" s="680"/>
      <c r="X63" s="681"/>
      <c r="AG63" s="24"/>
      <c r="AH63" s="24"/>
      <c r="AI63" s="24"/>
    </row>
    <row r="64" spans="1:35" s="33" customFormat="1" ht="27.75" customHeight="1" thickTop="1" x14ac:dyDescent="0.45">
      <c r="A64" s="43"/>
      <c r="B64" s="699" t="s">
        <v>77</v>
      </c>
      <c r="C64" s="700"/>
      <c r="D64" s="700"/>
      <c r="E64" s="700"/>
      <c r="F64" s="700"/>
      <c r="G64" s="700"/>
      <c r="H64" s="700"/>
      <c r="I64" s="700"/>
      <c r="J64" s="700"/>
      <c r="K64" s="700"/>
      <c r="L64" s="700"/>
      <c r="M64" s="700"/>
      <c r="N64" s="700"/>
      <c r="O64" s="700"/>
      <c r="P64" s="700"/>
      <c r="Q64" s="700"/>
      <c r="R64" s="700"/>
      <c r="S64" s="700"/>
      <c r="T64" s="700"/>
      <c r="U64" s="700"/>
      <c r="V64" s="700"/>
      <c r="W64" s="700"/>
      <c r="X64" s="701"/>
      <c r="Y64" s="54"/>
      <c r="Z64" s="54"/>
      <c r="AA64" s="55"/>
      <c r="AB64" s="31"/>
      <c r="AC64" s="24"/>
      <c r="AD64" s="24"/>
    </row>
    <row r="65" spans="1:29" s="33" customFormat="1" ht="20.25" customHeight="1" x14ac:dyDescent="0.45">
      <c r="A65" s="43" t="s">
        <v>85</v>
      </c>
      <c r="B65" s="628" t="s">
        <v>431</v>
      </c>
      <c r="C65" s="629"/>
      <c r="D65" s="629"/>
      <c r="E65" s="629"/>
      <c r="F65" s="634" t="s">
        <v>432</v>
      </c>
      <c r="G65" s="629"/>
      <c r="H65" s="629"/>
      <c r="I65" s="629"/>
      <c r="J65" s="634" t="s">
        <v>61</v>
      </c>
      <c r="K65" s="629"/>
      <c r="L65" s="629"/>
      <c r="M65" s="629"/>
      <c r="N65" s="629"/>
      <c r="O65" s="629"/>
      <c r="P65" s="629"/>
      <c r="Q65" s="629"/>
      <c r="R65" s="639" t="s">
        <v>86</v>
      </c>
      <c r="S65" s="639"/>
      <c r="T65" s="639"/>
      <c r="U65" s="639" t="s">
        <v>71</v>
      </c>
      <c r="V65" s="639"/>
      <c r="W65" s="639"/>
      <c r="X65" s="684"/>
      <c r="Y65" s="54"/>
      <c r="Z65" s="55"/>
      <c r="AA65" s="31"/>
      <c r="AB65" s="24"/>
      <c r="AC65" s="24"/>
    </row>
    <row r="66" spans="1:29" s="33" customFormat="1" ht="16.5" customHeight="1" x14ac:dyDescent="0.45">
      <c r="A66" s="43"/>
      <c r="B66" s="676"/>
      <c r="C66" s="635"/>
      <c r="D66" s="635"/>
      <c r="E66" s="635"/>
      <c r="F66" s="635"/>
      <c r="G66" s="635"/>
      <c r="H66" s="635"/>
      <c r="I66" s="635"/>
      <c r="J66" s="635"/>
      <c r="K66" s="635"/>
      <c r="L66" s="635"/>
      <c r="M66" s="635"/>
      <c r="N66" s="635"/>
      <c r="O66" s="635"/>
      <c r="P66" s="635"/>
      <c r="Q66" s="635"/>
      <c r="R66" s="675"/>
      <c r="S66" s="675"/>
      <c r="T66" s="675"/>
      <c r="U66" s="635"/>
      <c r="V66" s="635"/>
      <c r="W66" s="635"/>
      <c r="X66" s="698"/>
      <c r="Y66" s="54"/>
      <c r="Z66" s="55"/>
      <c r="AA66" s="31"/>
      <c r="AB66" s="24"/>
      <c r="AC66" s="24"/>
    </row>
    <row r="67" spans="1:29" s="33" customFormat="1" ht="16.5" customHeight="1" x14ac:dyDescent="0.45">
      <c r="A67" s="43"/>
      <c r="B67" s="644"/>
      <c r="C67" s="627"/>
      <c r="D67" s="627"/>
      <c r="E67" s="627"/>
      <c r="F67" s="636"/>
      <c r="G67" s="637"/>
      <c r="H67" s="637"/>
      <c r="I67" s="638"/>
      <c r="J67" s="636"/>
      <c r="K67" s="637"/>
      <c r="L67" s="637"/>
      <c r="M67" s="637"/>
      <c r="N67" s="637"/>
      <c r="O67" s="637"/>
      <c r="P67" s="637"/>
      <c r="Q67" s="638"/>
      <c r="R67" s="630"/>
      <c r="S67" s="630"/>
      <c r="T67" s="630"/>
      <c r="U67" s="648"/>
      <c r="V67" s="648"/>
      <c r="W67" s="648"/>
      <c r="X67" s="649"/>
      <c r="Y67" s="54"/>
      <c r="Z67" s="55"/>
      <c r="AA67" s="31"/>
      <c r="AB67" s="24"/>
      <c r="AC67" s="24"/>
    </row>
    <row r="68" spans="1:29" s="33" customFormat="1" ht="16.5" customHeight="1" x14ac:dyDescent="0.45">
      <c r="A68" s="47"/>
      <c r="B68" s="644"/>
      <c r="C68" s="627"/>
      <c r="D68" s="627"/>
      <c r="E68" s="627"/>
      <c r="F68" s="627"/>
      <c r="G68" s="627"/>
      <c r="H68" s="627"/>
      <c r="I68" s="627"/>
      <c r="J68" s="627"/>
      <c r="K68" s="627"/>
      <c r="L68" s="627"/>
      <c r="M68" s="627"/>
      <c r="N68" s="627"/>
      <c r="O68" s="627"/>
      <c r="P68" s="627"/>
      <c r="Q68" s="627"/>
      <c r="R68" s="630"/>
      <c r="S68" s="630"/>
      <c r="T68" s="630"/>
      <c r="U68" s="648"/>
      <c r="V68" s="648"/>
      <c r="W68" s="648"/>
      <c r="X68" s="649"/>
      <c r="Y68" s="54"/>
      <c r="Z68" s="55"/>
      <c r="AA68" s="31"/>
      <c r="AB68" s="24"/>
      <c r="AC68" s="24"/>
    </row>
    <row r="69" spans="1:29" s="33" customFormat="1" ht="16.5" customHeight="1" x14ac:dyDescent="0.45">
      <c r="A69" s="47"/>
      <c r="B69" s="644"/>
      <c r="C69" s="627"/>
      <c r="D69" s="627"/>
      <c r="E69" s="627"/>
      <c r="F69" s="627"/>
      <c r="G69" s="627"/>
      <c r="H69" s="627"/>
      <c r="I69" s="627"/>
      <c r="J69" s="627"/>
      <c r="K69" s="627"/>
      <c r="L69" s="627"/>
      <c r="M69" s="627"/>
      <c r="N69" s="627"/>
      <c r="O69" s="627"/>
      <c r="P69" s="627"/>
      <c r="Q69" s="627"/>
      <c r="R69" s="630"/>
      <c r="S69" s="630"/>
      <c r="T69" s="630"/>
      <c r="U69" s="677"/>
      <c r="V69" s="678"/>
      <c r="W69" s="678"/>
      <c r="X69" s="679"/>
      <c r="Y69" s="54"/>
      <c r="Z69" s="55"/>
      <c r="AA69" s="31"/>
      <c r="AB69" s="24"/>
      <c r="AC69" s="24"/>
    </row>
    <row r="70" spans="1:29" s="33" customFormat="1" ht="16.5" customHeight="1" x14ac:dyDescent="0.45">
      <c r="A70" s="47"/>
      <c r="B70" s="644"/>
      <c r="C70" s="627"/>
      <c r="D70" s="627"/>
      <c r="E70" s="627"/>
      <c r="F70" s="627"/>
      <c r="G70" s="627"/>
      <c r="H70" s="627"/>
      <c r="I70" s="627"/>
      <c r="J70" s="627"/>
      <c r="K70" s="627"/>
      <c r="L70" s="627"/>
      <c r="M70" s="627"/>
      <c r="N70" s="627"/>
      <c r="O70" s="627"/>
      <c r="P70" s="627"/>
      <c r="Q70" s="627"/>
      <c r="R70" s="630"/>
      <c r="S70" s="630"/>
      <c r="T70" s="630"/>
      <c r="U70" s="648"/>
      <c r="V70" s="648"/>
      <c r="W70" s="648"/>
      <c r="X70" s="649"/>
      <c r="Y70" s="54"/>
      <c r="Z70" s="55"/>
      <c r="AA70" s="31"/>
      <c r="AB70" s="24"/>
      <c r="AC70" s="24"/>
    </row>
    <row r="71" spans="1:29" s="33" customFormat="1" ht="16.5" customHeight="1" x14ac:dyDescent="0.45">
      <c r="A71" s="47"/>
      <c r="B71" s="644"/>
      <c r="C71" s="627"/>
      <c r="D71" s="627"/>
      <c r="E71" s="627"/>
      <c r="F71" s="627"/>
      <c r="G71" s="627"/>
      <c r="H71" s="627"/>
      <c r="I71" s="627"/>
      <c r="J71" s="627"/>
      <c r="K71" s="627"/>
      <c r="L71" s="627"/>
      <c r="M71" s="627"/>
      <c r="N71" s="627"/>
      <c r="O71" s="627"/>
      <c r="P71" s="627"/>
      <c r="Q71" s="627"/>
      <c r="R71" s="630"/>
      <c r="S71" s="630"/>
      <c r="T71" s="630"/>
      <c r="U71" s="648"/>
      <c r="V71" s="648"/>
      <c r="W71" s="648"/>
      <c r="X71" s="649"/>
      <c r="Y71" s="54"/>
      <c r="Z71" s="55"/>
      <c r="AA71" s="31"/>
      <c r="AB71" s="24"/>
      <c r="AC71" s="24"/>
    </row>
    <row r="72" spans="1:29" s="33" customFormat="1" ht="16.5" customHeight="1" x14ac:dyDescent="0.45">
      <c r="A72" s="47"/>
      <c r="B72" s="644"/>
      <c r="C72" s="627"/>
      <c r="D72" s="627"/>
      <c r="E72" s="627"/>
      <c r="F72" s="627"/>
      <c r="G72" s="627"/>
      <c r="H72" s="627"/>
      <c r="I72" s="627"/>
      <c r="J72" s="627"/>
      <c r="K72" s="627"/>
      <c r="L72" s="627"/>
      <c r="M72" s="627"/>
      <c r="N72" s="627"/>
      <c r="O72" s="627"/>
      <c r="P72" s="627"/>
      <c r="Q72" s="627"/>
      <c r="R72" s="630"/>
      <c r="S72" s="630"/>
      <c r="T72" s="630"/>
      <c r="U72" s="648"/>
      <c r="V72" s="648"/>
      <c r="W72" s="648"/>
      <c r="X72" s="649"/>
      <c r="Y72" s="54"/>
      <c r="Z72" s="55"/>
      <c r="AA72" s="31"/>
      <c r="AB72" s="24"/>
      <c r="AC72" s="24"/>
    </row>
    <row r="73" spans="1:29" s="33" customFormat="1" ht="16.5" customHeight="1" x14ac:dyDescent="0.45">
      <c r="A73" s="43"/>
      <c r="B73" s="644"/>
      <c r="C73" s="627"/>
      <c r="D73" s="627"/>
      <c r="E73" s="627"/>
      <c r="F73" s="627"/>
      <c r="G73" s="627"/>
      <c r="H73" s="627"/>
      <c r="I73" s="627"/>
      <c r="J73" s="627"/>
      <c r="K73" s="627"/>
      <c r="L73" s="627"/>
      <c r="M73" s="627"/>
      <c r="N73" s="627"/>
      <c r="O73" s="627"/>
      <c r="P73" s="627"/>
      <c r="Q73" s="627"/>
      <c r="R73" s="630"/>
      <c r="S73" s="630"/>
      <c r="T73" s="630"/>
      <c r="U73" s="648"/>
      <c r="V73" s="648"/>
      <c r="W73" s="648"/>
      <c r="X73" s="649"/>
      <c r="Y73" s="54"/>
      <c r="Z73" s="55"/>
      <c r="AA73" s="31"/>
      <c r="AB73" s="24"/>
      <c r="AC73" s="24"/>
    </row>
    <row r="74" spans="1:29" s="33" customFormat="1" ht="16.5" customHeight="1" x14ac:dyDescent="0.45">
      <c r="A74" s="43"/>
      <c r="B74" s="644"/>
      <c r="C74" s="627"/>
      <c r="D74" s="627"/>
      <c r="E74" s="627"/>
      <c r="F74" s="627"/>
      <c r="G74" s="627"/>
      <c r="H74" s="627"/>
      <c r="I74" s="627"/>
      <c r="J74" s="627"/>
      <c r="K74" s="627"/>
      <c r="L74" s="627"/>
      <c r="M74" s="627"/>
      <c r="N74" s="627"/>
      <c r="O74" s="627"/>
      <c r="P74" s="627"/>
      <c r="Q74" s="627"/>
      <c r="R74" s="630"/>
      <c r="S74" s="630"/>
      <c r="T74" s="630"/>
      <c r="U74" s="648"/>
      <c r="V74" s="648"/>
      <c r="W74" s="648"/>
      <c r="X74" s="649"/>
      <c r="Y74" s="54"/>
      <c r="Z74" s="55"/>
      <c r="AA74" s="31"/>
      <c r="AB74" s="24"/>
      <c r="AC74" s="24"/>
    </row>
    <row r="75" spans="1:29" s="33" customFormat="1" ht="16.5" customHeight="1" x14ac:dyDescent="0.45">
      <c r="A75" s="43"/>
      <c r="B75" s="644"/>
      <c r="C75" s="627"/>
      <c r="D75" s="627"/>
      <c r="E75" s="627"/>
      <c r="F75" s="627"/>
      <c r="G75" s="627"/>
      <c r="H75" s="627"/>
      <c r="I75" s="627"/>
      <c r="J75" s="627"/>
      <c r="K75" s="627"/>
      <c r="L75" s="627"/>
      <c r="M75" s="627"/>
      <c r="N75" s="627"/>
      <c r="O75" s="627"/>
      <c r="P75" s="627"/>
      <c r="Q75" s="627"/>
      <c r="R75" s="630"/>
      <c r="S75" s="630"/>
      <c r="T75" s="630"/>
      <c r="U75" s="648"/>
      <c r="V75" s="648"/>
      <c r="W75" s="648"/>
      <c r="X75" s="649"/>
      <c r="Y75" s="54"/>
      <c r="Z75" s="55"/>
      <c r="AA75" s="31"/>
      <c r="AB75" s="24"/>
      <c r="AC75" s="24"/>
    </row>
    <row r="76" spans="1:29" s="33" customFormat="1" ht="16.5" customHeight="1" x14ac:dyDescent="0.45">
      <c r="A76" s="43"/>
      <c r="B76" s="644"/>
      <c r="C76" s="627"/>
      <c r="D76" s="627"/>
      <c r="E76" s="627"/>
      <c r="F76" s="627"/>
      <c r="G76" s="627"/>
      <c r="H76" s="627"/>
      <c r="I76" s="627"/>
      <c r="J76" s="627"/>
      <c r="K76" s="627"/>
      <c r="L76" s="627"/>
      <c r="M76" s="627"/>
      <c r="N76" s="627"/>
      <c r="O76" s="627"/>
      <c r="P76" s="627"/>
      <c r="Q76" s="627"/>
      <c r="R76" s="630"/>
      <c r="S76" s="630"/>
      <c r="T76" s="630"/>
      <c r="U76" s="648"/>
      <c r="V76" s="648"/>
      <c r="W76" s="648"/>
      <c r="X76" s="649"/>
      <c r="Y76" s="54"/>
      <c r="Z76" s="55"/>
      <c r="AA76" s="31"/>
      <c r="AB76" s="24"/>
      <c r="AC76" s="24"/>
    </row>
    <row r="77" spans="1:29" s="33" customFormat="1" ht="16.5" customHeight="1" x14ac:dyDescent="0.45">
      <c r="A77" s="43"/>
      <c r="B77" s="644"/>
      <c r="C77" s="627"/>
      <c r="D77" s="627"/>
      <c r="E77" s="627"/>
      <c r="F77" s="627"/>
      <c r="G77" s="627"/>
      <c r="H77" s="627"/>
      <c r="I77" s="627"/>
      <c r="J77" s="627"/>
      <c r="K77" s="627"/>
      <c r="L77" s="627"/>
      <c r="M77" s="627"/>
      <c r="N77" s="627"/>
      <c r="O77" s="627"/>
      <c r="P77" s="627"/>
      <c r="Q77" s="627"/>
      <c r="R77" s="630"/>
      <c r="S77" s="630"/>
      <c r="T77" s="630"/>
      <c r="U77" s="648"/>
      <c r="V77" s="648"/>
      <c r="W77" s="648"/>
      <c r="X77" s="649"/>
      <c r="Y77" s="54"/>
      <c r="Z77" s="55"/>
      <c r="AA77" s="31"/>
      <c r="AB77" s="24"/>
      <c r="AC77" s="24"/>
    </row>
    <row r="78" spans="1:29" s="33" customFormat="1" ht="16.5" customHeight="1" x14ac:dyDescent="0.45">
      <c r="A78" s="47"/>
      <c r="B78" s="644"/>
      <c r="C78" s="627"/>
      <c r="D78" s="627"/>
      <c r="E78" s="627"/>
      <c r="F78" s="627"/>
      <c r="G78" s="627"/>
      <c r="H78" s="627"/>
      <c r="I78" s="627"/>
      <c r="J78" s="627"/>
      <c r="K78" s="627"/>
      <c r="L78" s="627"/>
      <c r="M78" s="627"/>
      <c r="N78" s="627"/>
      <c r="O78" s="627"/>
      <c r="P78" s="627"/>
      <c r="Q78" s="627"/>
      <c r="R78" s="630"/>
      <c r="S78" s="630"/>
      <c r="T78" s="630"/>
      <c r="U78" s="648"/>
      <c r="V78" s="648"/>
      <c r="W78" s="648"/>
      <c r="X78" s="649"/>
      <c r="Y78" s="54"/>
      <c r="Z78" s="55"/>
      <c r="AA78" s="31"/>
      <c r="AB78" s="24"/>
      <c r="AC78" s="24"/>
    </row>
    <row r="79" spans="1:29" s="33" customFormat="1" ht="16.5" customHeight="1" x14ac:dyDescent="0.45">
      <c r="A79" s="43"/>
      <c r="B79" s="644"/>
      <c r="C79" s="627"/>
      <c r="D79" s="627"/>
      <c r="E79" s="627"/>
      <c r="F79" s="627"/>
      <c r="G79" s="627"/>
      <c r="H79" s="627"/>
      <c r="I79" s="627"/>
      <c r="J79" s="627"/>
      <c r="K79" s="627"/>
      <c r="L79" s="627"/>
      <c r="M79" s="627"/>
      <c r="N79" s="627"/>
      <c r="O79" s="627"/>
      <c r="P79" s="627"/>
      <c r="Q79" s="627"/>
      <c r="R79" s="630"/>
      <c r="S79" s="630"/>
      <c r="T79" s="630"/>
      <c r="U79" s="648"/>
      <c r="V79" s="648"/>
      <c r="W79" s="648"/>
      <c r="X79" s="649"/>
      <c r="Y79" s="54"/>
      <c r="Z79" s="55"/>
      <c r="AA79" s="31"/>
      <c r="AB79" s="24"/>
      <c r="AC79" s="24"/>
    </row>
    <row r="80" spans="1:29" s="33" customFormat="1" ht="16.5" customHeight="1" x14ac:dyDescent="0.45">
      <c r="A80" s="43"/>
      <c r="B80" s="644"/>
      <c r="C80" s="627"/>
      <c r="D80" s="627"/>
      <c r="E80" s="627"/>
      <c r="F80" s="627"/>
      <c r="G80" s="627"/>
      <c r="H80" s="627"/>
      <c r="I80" s="627"/>
      <c r="J80" s="627"/>
      <c r="K80" s="627"/>
      <c r="L80" s="627"/>
      <c r="M80" s="627"/>
      <c r="N80" s="627"/>
      <c r="O80" s="627"/>
      <c r="P80" s="627"/>
      <c r="Q80" s="627"/>
      <c r="R80" s="630"/>
      <c r="S80" s="630"/>
      <c r="T80" s="630"/>
      <c r="U80" s="648"/>
      <c r="V80" s="648"/>
      <c r="W80" s="648"/>
      <c r="X80" s="649"/>
      <c r="Y80" s="54"/>
      <c r="Z80" s="55"/>
      <c r="AA80" s="31"/>
      <c r="AB80" s="24"/>
      <c r="AC80" s="24"/>
    </row>
    <row r="81" spans="1:30" s="33" customFormat="1" ht="16.5" customHeight="1" x14ac:dyDescent="0.45">
      <c r="A81" s="47"/>
      <c r="B81" s="644"/>
      <c r="C81" s="627"/>
      <c r="D81" s="627"/>
      <c r="E81" s="627"/>
      <c r="F81" s="627"/>
      <c r="G81" s="627"/>
      <c r="H81" s="627"/>
      <c r="I81" s="627"/>
      <c r="J81" s="627"/>
      <c r="K81" s="627"/>
      <c r="L81" s="627"/>
      <c r="M81" s="627"/>
      <c r="N81" s="627"/>
      <c r="O81" s="627"/>
      <c r="P81" s="627"/>
      <c r="Q81" s="627"/>
      <c r="R81" s="630"/>
      <c r="S81" s="630"/>
      <c r="T81" s="630"/>
      <c r="U81" s="648"/>
      <c r="V81" s="648"/>
      <c r="W81" s="648"/>
      <c r="X81" s="649"/>
      <c r="Y81" s="54"/>
      <c r="Z81" s="55"/>
      <c r="AA81" s="31"/>
      <c r="AB81" s="24"/>
      <c r="AC81" s="24"/>
    </row>
    <row r="82" spans="1:30" s="33" customFormat="1" ht="16.5" customHeight="1" x14ac:dyDescent="0.45">
      <c r="A82" s="47"/>
      <c r="B82" s="644"/>
      <c r="C82" s="627"/>
      <c r="D82" s="627"/>
      <c r="E82" s="627"/>
      <c r="F82" s="627"/>
      <c r="G82" s="627"/>
      <c r="H82" s="627"/>
      <c r="I82" s="627"/>
      <c r="J82" s="627"/>
      <c r="K82" s="627"/>
      <c r="L82" s="627"/>
      <c r="M82" s="627"/>
      <c r="N82" s="627"/>
      <c r="O82" s="627"/>
      <c r="P82" s="627"/>
      <c r="Q82" s="627"/>
      <c r="R82" s="630"/>
      <c r="S82" s="630"/>
      <c r="T82" s="630"/>
      <c r="U82" s="648"/>
      <c r="V82" s="648"/>
      <c r="W82" s="648"/>
      <c r="X82" s="649"/>
      <c r="Y82" s="54"/>
      <c r="Z82" s="55"/>
      <c r="AA82" s="31"/>
      <c r="AB82" s="24"/>
      <c r="AC82" s="24"/>
    </row>
    <row r="83" spans="1:30" s="33" customFormat="1" ht="16.5" customHeight="1" x14ac:dyDescent="0.45">
      <c r="A83" s="47"/>
      <c r="B83" s="644"/>
      <c r="C83" s="627"/>
      <c r="D83" s="627"/>
      <c r="E83" s="627"/>
      <c r="F83" s="627"/>
      <c r="G83" s="627"/>
      <c r="H83" s="627"/>
      <c r="I83" s="627"/>
      <c r="J83" s="627"/>
      <c r="K83" s="627"/>
      <c r="L83" s="627"/>
      <c r="M83" s="627"/>
      <c r="N83" s="627"/>
      <c r="O83" s="627"/>
      <c r="P83" s="627"/>
      <c r="Q83" s="627"/>
      <c r="R83" s="630"/>
      <c r="S83" s="630"/>
      <c r="T83" s="630"/>
      <c r="U83" s="648"/>
      <c r="V83" s="648"/>
      <c r="W83" s="648"/>
      <c r="X83" s="649"/>
      <c r="Y83" s="54"/>
      <c r="Z83" s="55"/>
      <c r="AA83" s="31"/>
      <c r="AB83" s="24"/>
      <c r="AC83" s="24"/>
    </row>
    <row r="84" spans="1:30" s="33" customFormat="1" ht="16.5" customHeight="1" x14ac:dyDescent="0.45">
      <c r="A84" s="47"/>
      <c r="B84" s="644"/>
      <c r="C84" s="627"/>
      <c r="D84" s="627"/>
      <c r="E84" s="627"/>
      <c r="F84" s="627"/>
      <c r="G84" s="627"/>
      <c r="H84" s="627"/>
      <c r="I84" s="627"/>
      <c r="J84" s="627"/>
      <c r="K84" s="627"/>
      <c r="L84" s="627"/>
      <c r="M84" s="627"/>
      <c r="N84" s="627"/>
      <c r="O84" s="627"/>
      <c r="P84" s="627"/>
      <c r="Q84" s="627"/>
      <c r="R84" s="630"/>
      <c r="S84" s="630"/>
      <c r="T84" s="630"/>
      <c r="U84" s="648"/>
      <c r="V84" s="648"/>
      <c r="W84" s="648"/>
      <c r="X84" s="649"/>
      <c r="Y84" s="54"/>
      <c r="Z84" s="55"/>
      <c r="AA84" s="31"/>
      <c r="AB84" s="24"/>
      <c r="AC84" s="24"/>
    </row>
    <row r="85" spans="1:30" s="33" customFormat="1" ht="16.5" customHeight="1" x14ac:dyDescent="0.45">
      <c r="A85" s="47"/>
      <c r="B85" s="644"/>
      <c r="C85" s="627"/>
      <c r="D85" s="627"/>
      <c r="E85" s="627"/>
      <c r="F85" s="627"/>
      <c r="G85" s="627"/>
      <c r="H85" s="627"/>
      <c r="I85" s="627"/>
      <c r="J85" s="627"/>
      <c r="K85" s="627"/>
      <c r="L85" s="627"/>
      <c r="M85" s="627"/>
      <c r="N85" s="627"/>
      <c r="O85" s="627"/>
      <c r="P85" s="627"/>
      <c r="Q85" s="627"/>
      <c r="R85" s="630"/>
      <c r="S85" s="630"/>
      <c r="T85" s="630"/>
      <c r="U85" s="648"/>
      <c r="V85" s="648"/>
      <c r="W85" s="648"/>
      <c r="X85" s="649"/>
      <c r="Y85" s="54"/>
      <c r="Z85" s="55"/>
      <c r="AA85" s="31"/>
      <c r="AB85" s="24"/>
      <c r="AC85" s="24"/>
    </row>
    <row r="86" spans="1:30" s="33" customFormat="1" ht="16.5" customHeight="1" x14ac:dyDescent="0.45">
      <c r="A86" s="47"/>
      <c r="B86" s="644"/>
      <c r="C86" s="627"/>
      <c r="D86" s="627"/>
      <c r="E86" s="627"/>
      <c r="F86" s="627"/>
      <c r="G86" s="627"/>
      <c r="H86" s="627"/>
      <c r="I86" s="627"/>
      <c r="J86" s="627"/>
      <c r="K86" s="627"/>
      <c r="L86" s="627"/>
      <c r="M86" s="627"/>
      <c r="N86" s="627"/>
      <c r="O86" s="627"/>
      <c r="P86" s="627"/>
      <c r="Q86" s="627"/>
      <c r="R86" s="630"/>
      <c r="S86" s="630"/>
      <c r="T86" s="630"/>
      <c r="U86" s="648"/>
      <c r="V86" s="648"/>
      <c r="W86" s="648"/>
      <c r="X86" s="649"/>
      <c r="Y86" s="54"/>
      <c r="Z86" s="55"/>
      <c r="AA86" s="31"/>
      <c r="AB86" s="24"/>
      <c r="AC86" s="24"/>
    </row>
    <row r="87" spans="1:30" s="33" customFormat="1" ht="16.5" customHeight="1" x14ac:dyDescent="0.45">
      <c r="A87" s="43"/>
      <c r="B87" s="644"/>
      <c r="C87" s="627"/>
      <c r="D87" s="627"/>
      <c r="E87" s="627"/>
      <c r="F87" s="627"/>
      <c r="G87" s="627"/>
      <c r="H87" s="627"/>
      <c r="I87" s="627"/>
      <c r="J87" s="627"/>
      <c r="K87" s="627"/>
      <c r="L87" s="627"/>
      <c r="M87" s="627"/>
      <c r="N87" s="627"/>
      <c r="O87" s="627"/>
      <c r="P87" s="627"/>
      <c r="Q87" s="627"/>
      <c r="R87" s="630"/>
      <c r="S87" s="630"/>
      <c r="T87" s="630"/>
      <c r="U87" s="648"/>
      <c r="V87" s="648"/>
      <c r="W87" s="648"/>
      <c r="X87" s="649"/>
      <c r="Y87" s="54"/>
      <c r="Z87" s="55"/>
      <c r="AA87" s="31"/>
      <c r="AB87" s="24"/>
      <c r="AC87" s="24"/>
    </row>
    <row r="88" spans="1:30" s="33" customFormat="1" ht="16.5" customHeight="1" x14ac:dyDescent="0.45">
      <c r="A88" s="43"/>
      <c r="B88" s="644"/>
      <c r="C88" s="627"/>
      <c r="D88" s="627"/>
      <c r="E88" s="627"/>
      <c r="F88" s="627"/>
      <c r="G88" s="627"/>
      <c r="H88" s="627"/>
      <c r="I88" s="627"/>
      <c r="J88" s="627"/>
      <c r="K88" s="627"/>
      <c r="L88" s="627"/>
      <c r="M88" s="627"/>
      <c r="N88" s="627"/>
      <c r="O88" s="627"/>
      <c r="P88" s="627"/>
      <c r="Q88" s="627"/>
      <c r="R88" s="630"/>
      <c r="S88" s="630"/>
      <c r="T88" s="630"/>
      <c r="U88" s="648"/>
      <c r="V88" s="648"/>
      <c r="W88" s="648"/>
      <c r="X88" s="649"/>
      <c r="Y88" s="54"/>
      <c r="Z88" s="55"/>
      <c r="AA88" s="31"/>
      <c r="AB88" s="24"/>
      <c r="AC88" s="24"/>
    </row>
    <row r="89" spans="1:30" s="33" customFormat="1" ht="16.5" customHeight="1" x14ac:dyDescent="0.45">
      <c r="A89" s="43"/>
      <c r="B89" s="644"/>
      <c r="C89" s="627"/>
      <c r="D89" s="627"/>
      <c r="E89" s="627"/>
      <c r="F89" s="627"/>
      <c r="G89" s="627"/>
      <c r="H89" s="627"/>
      <c r="I89" s="627"/>
      <c r="J89" s="627"/>
      <c r="K89" s="627"/>
      <c r="L89" s="627"/>
      <c r="M89" s="627"/>
      <c r="N89" s="627"/>
      <c r="O89" s="627"/>
      <c r="P89" s="627"/>
      <c r="Q89" s="627"/>
      <c r="R89" s="630"/>
      <c r="S89" s="630"/>
      <c r="T89" s="630"/>
      <c r="U89" s="648"/>
      <c r="V89" s="648"/>
      <c r="W89" s="648"/>
      <c r="X89" s="649"/>
      <c r="Y89" s="54"/>
      <c r="Z89" s="55"/>
      <c r="AA89" s="31"/>
      <c r="AB89" s="24"/>
      <c r="AC89" s="24"/>
    </row>
    <row r="90" spans="1:30" s="33" customFormat="1" ht="16.5" customHeight="1" thickBot="1" x14ac:dyDescent="0.5">
      <c r="A90" s="43"/>
      <c r="B90" s="671"/>
      <c r="C90" s="652"/>
      <c r="D90" s="652"/>
      <c r="E90" s="652"/>
      <c r="F90" s="652"/>
      <c r="G90" s="652"/>
      <c r="H90" s="652"/>
      <c r="I90" s="652"/>
      <c r="J90" s="652"/>
      <c r="K90" s="652"/>
      <c r="L90" s="652"/>
      <c r="M90" s="652"/>
      <c r="N90" s="652"/>
      <c r="O90" s="652"/>
      <c r="P90" s="652"/>
      <c r="Q90" s="652"/>
      <c r="R90" s="653"/>
      <c r="S90" s="653"/>
      <c r="T90" s="653"/>
      <c r="U90" s="650"/>
      <c r="V90" s="650"/>
      <c r="W90" s="650"/>
      <c r="X90" s="651"/>
      <c r="Y90" s="54"/>
      <c r="Z90" s="55"/>
      <c r="AA90" s="31"/>
      <c r="AB90" s="24"/>
      <c r="AC90" s="24"/>
    </row>
    <row r="91" spans="1:30" s="33" customFormat="1" ht="24" customHeight="1" thickBot="1" x14ac:dyDescent="0.5">
      <c r="A91" s="43"/>
      <c r="B91" s="665" t="s">
        <v>80</v>
      </c>
      <c r="C91" s="666"/>
      <c r="D91" s="666"/>
      <c r="E91" s="666"/>
      <c r="F91" s="666"/>
      <c r="G91" s="666"/>
      <c r="H91" s="666"/>
      <c r="I91" s="666"/>
      <c r="J91" s="666"/>
      <c r="K91" s="666"/>
      <c r="L91" s="666"/>
      <c r="M91" s="666"/>
      <c r="N91" s="666"/>
      <c r="O91" s="666"/>
      <c r="P91" s="666"/>
      <c r="Q91" s="667"/>
      <c r="R91" s="658">
        <f>SUM(R66:T90)</f>
        <v>0</v>
      </c>
      <c r="S91" s="659"/>
      <c r="T91" s="660"/>
      <c r="U91" s="655"/>
      <c r="V91" s="656"/>
      <c r="W91" s="656"/>
      <c r="X91" s="657"/>
      <c r="Y91" s="54"/>
      <c r="Z91" s="55"/>
      <c r="AA91" s="31"/>
      <c r="AB91" s="24"/>
      <c r="AC91" s="24"/>
    </row>
    <row r="92" spans="1:30" s="33" customFormat="1" ht="24" customHeight="1" thickBot="1" x14ac:dyDescent="0.5">
      <c r="A92" s="43"/>
      <c r="B92" s="668" t="s">
        <v>81</v>
      </c>
      <c r="C92" s="669"/>
      <c r="D92" s="669"/>
      <c r="E92" s="669"/>
      <c r="F92" s="669"/>
      <c r="G92" s="669"/>
      <c r="H92" s="669"/>
      <c r="I92" s="669"/>
      <c r="J92" s="669"/>
      <c r="K92" s="669"/>
      <c r="L92" s="669"/>
      <c r="M92" s="669"/>
      <c r="N92" s="669"/>
      <c r="O92" s="669"/>
      <c r="P92" s="669"/>
      <c r="Q92" s="669"/>
      <c r="R92" s="662" t="str">
        <f>IFERROR(VLOOKUP($D$2,'リスト(入力禁止）'!$A$5:$C$99,2,),"")</f>
        <v/>
      </c>
      <c r="S92" s="663"/>
      <c r="T92" s="664"/>
      <c r="U92" s="645"/>
      <c r="V92" s="646"/>
      <c r="W92" s="646"/>
      <c r="X92" s="647"/>
      <c r="Y92" s="54"/>
      <c r="Z92" s="55"/>
      <c r="AA92" s="31"/>
      <c r="AB92" s="24"/>
      <c r="AC92" s="24"/>
    </row>
    <row r="93" spans="1:30" s="33" customFormat="1" ht="14.25" x14ac:dyDescent="0.45">
      <c r="A93" s="43"/>
      <c r="B93" s="661" t="s">
        <v>225</v>
      </c>
      <c r="C93" s="661"/>
      <c r="D93" s="661"/>
      <c r="E93" s="661"/>
      <c r="F93" s="661"/>
      <c r="G93" s="661"/>
      <c r="H93" s="661"/>
      <c r="I93" s="661"/>
      <c r="J93" s="661"/>
      <c r="K93" s="661"/>
      <c r="L93" s="661"/>
      <c r="M93" s="661"/>
      <c r="N93" s="661"/>
      <c r="O93" s="661"/>
      <c r="P93" s="661"/>
      <c r="Q93" s="661"/>
      <c r="R93" s="661"/>
      <c r="S93" s="661"/>
      <c r="T93" s="661"/>
      <c r="U93" s="661"/>
      <c r="V93" s="661"/>
      <c r="W93" s="661"/>
      <c r="X93" s="661"/>
      <c r="Y93" s="54"/>
      <c r="Z93" s="54"/>
      <c r="AA93" s="55"/>
      <c r="AB93" s="31"/>
      <c r="AC93" s="24"/>
      <c r="AD93" s="24"/>
    </row>
    <row r="94" spans="1:30" s="167" customFormat="1" ht="14.25" customHeight="1" x14ac:dyDescent="0.45">
      <c r="A94" s="162"/>
      <c r="B94" s="670" t="s">
        <v>227</v>
      </c>
      <c r="C94" s="670"/>
      <c r="D94" s="670"/>
      <c r="E94" s="670"/>
      <c r="F94" s="670"/>
      <c r="G94" s="670"/>
      <c r="H94" s="670"/>
      <c r="I94" s="670"/>
      <c r="J94" s="670"/>
      <c r="K94" s="670"/>
      <c r="L94" s="670"/>
      <c r="M94" s="670"/>
      <c r="N94" s="670"/>
      <c r="O94" s="670"/>
      <c r="P94" s="670"/>
      <c r="Q94" s="670"/>
      <c r="R94" s="670"/>
      <c r="S94" s="670"/>
      <c r="T94" s="670"/>
      <c r="U94" s="670"/>
      <c r="V94" s="670"/>
      <c r="W94" s="670"/>
      <c r="X94" s="670"/>
      <c r="Y94" s="163"/>
      <c r="Z94" s="163"/>
      <c r="AA94" s="164"/>
      <c r="AB94" s="165"/>
      <c r="AC94" s="166"/>
      <c r="AD94" s="166"/>
    </row>
    <row r="95" spans="1:30" s="33" customFormat="1" ht="12.75" customHeight="1" x14ac:dyDescent="0.45">
      <c r="A95" s="43"/>
      <c r="B95" s="670" t="s">
        <v>238</v>
      </c>
      <c r="C95" s="670"/>
      <c r="D95" s="670"/>
      <c r="E95" s="670"/>
      <c r="F95" s="670"/>
      <c r="G95" s="670"/>
      <c r="H95" s="670"/>
      <c r="I95" s="670"/>
      <c r="J95" s="670"/>
      <c r="K95" s="670"/>
      <c r="L95" s="670"/>
      <c r="M95" s="670"/>
      <c r="N95" s="670"/>
      <c r="O95" s="670"/>
      <c r="P95" s="670"/>
      <c r="Q95" s="670"/>
      <c r="R95" s="670"/>
      <c r="S95" s="670"/>
      <c r="T95" s="670"/>
      <c r="U95" s="670"/>
      <c r="V95" s="670"/>
      <c r="W95" s="670"/>
      <c r="X95" s="670"/>
      <c r="Y95" s="54"/>
      <c r="Z95" s="54"/>
      <c r="AA95" s="55"/>
      <c r="AB95" s="31"/>
      <c r="AC95" s="24"/>
      <c r="AD95" s="24"/>
    </row>
    <row r="96" spans="1:30" ht="13.5" x14ac:dyDescent="0.45">
      <c r="B96" s="654"/>
      <c r="C96" s="654"/>
      <c r="D96" s="654"/>
      <c r="E96" s="654"/>
      <c r="F96" s="654"/>
      <c r="G96" s="654"/>
      <c r="H96" s="654"/>
      <c r="I96" s="654"/>
      <c r="J96" s="654"/>
      <c r="K96" s="654"/>
      <c r="L96" s="654"/>
      <c r="M96" s="654"/>
      <c r="N96" s="654"/>
      <c r="O96" s="654"/>
      <c r="P96" s="654"/>
      <c r="Q96" s="654"/>
      <c r="R96" s="654"/>
      <c r="S96" s="654"/>
      <c r="T96" s="654"/>
      <c r="U96" s="654"/>
      <c r="V96" s="654"/>
      <c r="W96" s="654"/>
      <c r="X96" s="654"/>
    </row>
    <row r="97" spans="2:24" ht="13.5" x14ac:dyDescent="0.45">
      <c r="B97" s="654"/>
      <c r="C97" s="654"/>
      <c r="D97" s="654"/>
      <c r="E97" s="654"/>
      <c r="F97" s="654"/>
      <c r="G97" s="654"/>
      <c r="H97" s="654"/>
      <c r="I97" s="654"/>
      <c r="J97" s="654"/>
      <c r="K97" s="654"/>
      <c r="L97" s="654"/>
      <c r="M97" s="654"/>
      <c r="N97" s="654"/>
      <c r="O97" s="654"/>
      <c r="P97" s="654"/>
      <c r="Q97" s="654"/>
      <c r="R97" s="654"/>
      <c r="S97" s="654"/>
      <c r="T97" s="654"/>
      <c r="U97" s="654"/>
      <c r="V97" s="654"/>
      <c r="W97" s="654"/>
      <c r="X97" s="654"/>
    </row>
    <row r="98" spans="2:24" ht="13.5" x14ac:dyDescent="0.45">
      <c r="B98" s="654"/>
      <c r="C98" s="654"/>
      <c r="D98" s="654"/>
      <c r="E98" s="654"/>
      <c r="F98" s="654"/>
      <c r="G98" s="654"/>
      <c r="H98" s="654"/>
      <c r="I98" s="654"/>
      <c r="J98" s="654"/>
      <c r="K98" s="654"/>
      <c r="L98" s="654"/>
      <c r="M98" s="654"/>
      <c r="N98" s="654"/>
      <c r="O98" s="654"/>
      <c r="P98" s="654"/>
      <c r="Q98" s="654"/>
      <c r="R98" s="654"/>
      <c r="S98" s="654"/>
      <c r="T98" s="654"/>
      <c r="U98" s="654"/>
      <c r="V98" s="654"/>
      <c r="W98" s="654"/>
      <c r="X98" s="654"/>
    </row>
    <row r="99" spans="2:24" ht="13.5" x14ac:dyDescent="0.45">
      <c r="B99" s="654"/>
      <c r="C99" s="654"/>
      <c r="D99" s="654"/>
      <c r="E99" s="654"/>
      <c r="F99" s="654"/>
      <c r="G99" s="654"/>
      <c r="H99" s="654"/>
      <c r="I99" s="654"/>
      <c r="J99" s="654"/>
      <c r="K99" s="654"/>
      <c r="L99" s="654"/>
      <c r="M99" s="654"/>
      <c r="N99" s="654"/>
      <c r="O99" s="654"/>
      <c r="P99" s="654"/>
      <c r="Q99" s="654"/>
      <c r="R99" s="654"/>
      <c r="S99" s="654"/>
      <c r="T99" s="654"/>
      <c r="U99" s="654"/>
      <c r="V99" s="654"/>
      <c r="W99" s="654"/>
      <c r="X99" s="654"/>
    </row>
    <row r="100" spans="2:24" ht="13.5" x14ac:dyDescent="0.45">
      <c r="B100" s="654"/>
      <c r="C100" s="654"/>
      <c r="D100" s="654"/>
      <c r="E100" s="654"/>
      <c r="F100" s="654"/>
      <c r="G100" s="654"/>
      <c r="H100" s="654"/>
      <c r="I100" s="654"/>
      <c r="J100" s="654"/>
      <c r="K100" s="654"/>
      <c r="L100" s="654"/>
      <c r="M100" s="654"/>
      <c r="N100" s="654"/>
      <c r="O100" s="654"/>
      <c r="P100" s="654"/>
      <c r="Q100" s="654"/>
      <c r="R100" s="654"/>
      <c r="S100" s="654"/>
      <c r="T100" s="654"/>
      <c r="U100" s="654"/>
      <c r="V100" s="654"/>
      <c r="W100" s="654"/>
      <c r="X100" s="654"/>
    </row>
    <row r="101" spans="2:24" ht="18.75" customHeight="1" x14ac:dyDescent="0.45"/>
  </sheetData>
  <sheetProtection insertColumns="0" insertRows="0" deleteColumns="0" deleteRows="0" autoFilter="0"/>
  <mergeCells count="338">
    <mergeCell ref="B75:E75"/>
    <mergeCell ref="E60:I60"/>
    <mergeCell ref="S61:T61"/>
    <mergeCell ref="Q62:R62"/>
    <mergeCell ref="S63:T63"/>
    <mergeCell ref="U53:X53"/>
    <mergeCell ref="U54:X54"/>
    <mergeCell ref="U55:X55"/>
    <mergeCell ref="S59:T59"/>
    <mergeCell ref="S55:T55"/>
    <mergeCell ref="S56:T56"/>
    <mergeCell ref="Q55:R55"/>
    <mergeCell ref="Q56:R56"/>
    <mergeCell ref="B55:D55"/>
    <mergeCell ref="B56:D56"/>
    <mergeCell ref="Q57:R57"/>
    <mergeCell ref="Q58:R58"/>
    <mergeCell ref="B59:D59"/>
    <mergeCell ref="Q59:R59"/>
    <mergeCell ref="O59:P59"/>
    <mergeCell ref="E55:I55"/>
    <mergeCell ref="U66:X66"/>
    <mergeCell ref="B64:X64"/>
    <mergeCell ref="R69:T69"/>
    <mergeCell ref="U76:X76"/>
    <mergeCell ref="U77:X77"/>
    <mergeCell ref="U71:X71"/>
    <mergeCell ref="J67:Q67"/>
    <mergeCell ref="U74:X74"/>
    <mergeCell ref="R75:T75"/>
    <mergeCell ref="U63:X63"/>
    <mergeCell ref="U62:X62"/>
    <mergeCell ref="B60:D60"/>
    <mergeCell ref="R73:T73"/>
    <mergeCell ref="J74:Q74"/>
    <mergeCell ref="U72:X72"/>
    <mergeCell ref="B71:E71"/>
    <mergeCell ref="B68:E68"/>
    <mergeCell ref="J68:Q68"/>
    <mergeCell ref="R68:T68"/>
    <mergeCell ref="B69:E69"/>
    <mergeCell ref="J72:Q72"/>
    <mergeCell ref="R72:T72"/>
    <mergeCell ref="J73:Q73"/>
    <mergeCell ref="U67:X67"/>
    <mergeCell ref="U73:X73"/>
    <mergeCell ref="U65:X65"/>
    <mergeCell ref="O61:P61"/>
    <mergeCell ref="B74:E74"/>
    <mergeCell ref="F74:I74"/>
    <mergeCell ref="J65:Q65"/>
    <mergeCell ref="B84:E84"/>
    <mergeCell ref="F84:I84"/>
    <mergeCell ref="J84:Q84"/>
    <mergeCell ref="R84:T84"/>
    <mergeCell ref="U84:X84"/>
    <mergeCell ref="F83:I83"/>
    <mergeCell ref="J83:Q83"/>
    <mergeCell ref="U81:X81"/>
    <mergeCell ref="U82:X82"/>
    <mergeCell ref="B81:E81"/>
    <mergeCell ref="B82:E82"/>
    <mergeCell ref="F82:I82"/>
    <mergeCell ref="J82:Q82"/>
    <mergeCell ref="R82:T82"/>
    <mergeCell ref="F72:I72"/>
    <mergeCell ref="R66:T66"/>
    <mergeCell ref="J66:Q66"/>
    <mergeCell ref="B66:E66"/>
    <mergeCell ref="U68:X68"/>
    <mergeCell ref="U69:X69"/>
    <mergeCell ref="U70:X70"/>
    <mergeCell ref="F88:I88"/>
    <mergeCell ref="J88:Q88"/>
    <mergeCell ref="R88:T88"/>
    <mergeCell ref="E50:I51"/>
    <mergeCell ref="E52:I52"/>
    <mergeCell ref="E53:I53"/>
    <mergeCell ref="O60:P60"/>
    <mergeCell ref="F75:I75"/>
    <mergeCell ref="B78:E78"/>
    <mergeCell ref="F78:I78"/>
    <mergeCell ref="J78:Q78"/>
    <mergeCell ref="R78:T78"/>
    <mergeCell ref="R70:T70"/>
    <mergeCell ref="F68:I68"/>
    <mergeCell ref="F69:I69"/>
    <mergeCell ref="F70:I70"/>
    <mergeCell ref="F71:I71"/>
    <mergeCell ref="B76:E76"/>
    <mergeCell ref="F76:I76"/>
    <mergeCell ref="J76:Q76"/>
    <mergeCell ref="R76:T76"/>
    <mergeCell ref="B77:E77"/>
    <mergeCell ref="F77:I77"/>
    <mergeCell ref="J77:Q77"/>
    <mergeCell ref="B86:E86"/>
    <mergeCell ref="B85:E85"/>
    <mergeCell ref="F85:I85"/>
    <mergeCell ref="J85:Q85"/>
    <mergeCell ref="R85:T85"/>
    <mergeCell ref="U85:X85"/>
    <mergeCell ref="F81:I81"/>
    <mergeCell ref="B99:X99"/>
    <mergeCell ref="B100:X100"/>
    <mergeCell ref="B93:X93"/>
    <mergeCell ref="R92:T92"/>
    <mergeCell ref="B91:Q91"/>
    <mergeCell ref="B92:Q92"/>
    <mergeCell ref="B94:X94"/>
    <mergeCell ref="B95:X95"/>
    <mergeCell ref="B96:X96"/>
    <mergeCell ref="B97:X97"/>
    <mergeCell ref="B89:E89"/>
    <mergeCell ref="F89:I89"/>
    <mergeCell ref="J89:Q89"/>
    <mergeCell ref="R89:T89"/>
    <mergeCell ref="B90:E90"/>
    <mergeCell ref="F90:I90"/>
    <mergeCell ref="B88:E88"/>
    <mergeCell ref="U78:X78"/>
    <mergeCell ref="R77:T77"/>
    <mergeCell ref="J71:Q71"/>
    <mergeCell ref="R71:T71"/>
    <mergeCell ref="R74:T74"/>
    <mergeCell ref="J75:Q75"/>
    <mergeCell ref="U75:X75"/>
    <mergeCell ref="B98:X98"/>
    <mergeCell ref="B79:E79"/>
    <mergeCell ref="F79:I79"/>
    <mergeCell ref="J79:Q79"/>
    <mergeCell ref="R79:T79"/>
    <mergeCell ref="B80:E80"/>
    <mergeCell ref="F80:I80"/>
    <mergeCell ref="J80:Q80"/>
    <mergeCell ref="R80:T80"/>
    <mergeCell ref="R86:T86"/>
    <mergeCell ref="U91:X91"/>
    <mergeCell ref="B83:E83"/>
    <mergeCell ref="F86:I86"/>
    <mergeCell ref="B87:E87"/>
    <mergeCell ref="F87:I87"/>
    <mergeCell ref="U79:X79"/>
    <mergeCell ref="R91:T91"/>
    <mergeCell ref="U92:X92"/>
    <mergeCell ref="U88:X88"/>
    <mergeCell ref="U89:X89"/>
    <mergeCell ref="U90:X90"/>
    <mergeCell ref="J90:Q90"/>
    <mergeCell ref="R90:T90"/>
    <mergeCell ref="U80:X80"/>
    <mergeCell ref="U86:X86"/>
    <mergeCell ref="U87:X87"/>
    <mergeCell ref="R87:T87"/>
    <mergeCell ref="J86:Q86"/>
    <mergeCell ref="J87:Q87"/>
    <mergeCell ref="J81:Q81"/>
    <mergeCell ref="R81:T81"/>
    <mergeCell ref="U83:X83"/>
    <mergeCell ref="R83:T83"/>
    <mergeCell ref="F73:I73"/>
    <mergeCell ref="B65:E65"/>
    <mergeCell ref="R67:T67"/>
    <mergeCell ref="B63:R63"/>
    <mergeCell ref="F65:I65"/>
    <mergeCell ref="F66:I66"/>
    <mergeCell ref="F67:I67"/>
    <mergeCell ref="S60:T60"/>
    <mergeCell ref="E56:I56"/>
    <mergeCell ref="E57:I57"/>
    <mergeCell ref="R65:T65"/>
    <mergeCell ref="B62:P62"/>
    <mergeCell ref="S62:T62"/>
    <mergeCell ref="Q60:R60"/>
    <mergeCell ref="B72:E72"/>
    <mergeCell ref="B73:E73"/>
    <mergeCell ref="B70:E70"/>
    <mergeCell ref="J70:Q70"/>
    <mergeCell ref="J69:Q69"/>
    <mergeCell ref="B67:E67"/>
    <mergeCell ref="N31:O31"/>
    <mergeCell ref="B54:D54"/>
    <mergeCell ref="S52:T52"/>
    <mergeCell ref="S53:T53"/>
    <mergeCell ref="S54:T54"/>
    <mergeCell ref="B50:D51"/>
    <mergeCell ref="E54:I54"/>
    <mergeCell ref="B61:D61"/>
    <mergeCell ref="Q52:R52"/>
    <mergeCell ref="Q53:R53"/>
    <mergeCell ref="Q54:R54"/>
    <mergeCell ref="E61:I61"/>
    <mergeCell ref="O54:P54"/>
    <mergeCell ref="O55:P55"/>
    <mergeCell ref="O56:P56"/>
    <mergeCell ref="O57:P57"/>
    <mergeCell ref="O58:P58"/>
    <mergeCell ref="E58:I58"/>
    <mergeCell ref="E59:I59"/>
    <mergeCell ref="Q61:R61"/>
    <mergeCell ref="B52:D52"/>
    <mergeCell ref="B53:D53"/>
    <mergeCell ref="J50:N51"/>
    <mergeCell ref="B39:X43"/>
    <mergeCell ref="O50:P51"/>
    <mergeCell ref="O52:P52"/>
    <mergeCell ref="O53:P53"/>
    <mergeCell ref="B48:D48"/>
    <mergeCell ref="B33:G33"/>
    <mergeCell ref="H33:I33"/>
    <mergeCell ref="E48:T48"/>
    <mergeCell ref="B36:X38"/>
    <mergeCell ref="U50:X51"/>
    <mergeCell ref="S51:T51"/>
    <mergeCell ref="Q45:X45"/>
    <mergeCell ref="U52:X52"/>
    <mergeCell ref="Q51:R51"/>
    <mergeCell ref="D34:X34"/>
    <mergeCell ref="W33:X33"/>
    <mergeCell ref="O33:P33"/>
    <mergeCell ref="S33:T33"/>
    <mergeCell ref="U33:V33"/>
    <mergeCell ref="Q33:R33"/>
    <mergeCell ref="L33:N33"/>
    <mergeCell ref="B45:D45"/>
    <mergeCell ref="R31:S31"/>
    <mergeCell ref="R30:S30"/>
    <mergeCell ref="V30:W30"/>
    <mergeCell ref="B31:K31"/>
    <mergeCell ref="B32:K32"/>
    <mergeCell ref="V11:W11"/>
    <mergeCell ref="N22:O22"/>
    <mergeCell ref="R22:S22"/>
    <mergeCell ref="V22:W22"/>
    <mergeCell ref="N30:O30"/>
    <mergeCell ref="D12:X12"/>
    <mergeCell ref="V31:W31"/>
    <mergeCell ref="N32:O32"/>
    <mergeCell ref="B18:C18"/>
    <mergeCell ref="N27:O27"/>
    <mergeCell ref="B29:K29"/>
    <mergeCell ref="R26:S26"/>
    <mergeCell ref="N26:O26"/>
    <mergeCell ref="G17:H17"/>
    <mergeCell ref="R32:S32"/>
    <mergeCell ref="V32:W32"/>
    <mergeCell ref="N23:O23"/>
    <mergeCell ref="U17:V17"/>
    <mergeCell ref="L17:N17"/>
    <mergeCell ref="B21:K21"/>
    <mergeCell ref="V29:W29"/>
    <mergeCell ref="N21:O21"/>
    <mergeCell ref="R21:S21"/>
    <mergeCell ref="V21:W21"/>
    <mergeCell ref="V20:W20"/>
    <mergeCell ref="N20:O20"/>
    <mergeCell ref="V28:W28"/>
    <mergeCell ref="V24:W24"/>
    <mergeCell ref="R23:S23"/>
    <mergeCell ref="R24:S24"/>
    <mergeCell ref="N29:O29"/>
    <mergeCell ref="N25:O25"/>
    <mergeCell ref="R25:S25"/>
    <mergeCell ref="V25:W25"/>
    <mergeCell ref="V23:W23"/>
    <mergeCell ref="V26:W26"/>
    <mergeCell ref="B22:K22"/>
    <mergeCell ref="B23:K23"/>
    <mergeCell ref="B24:K24"/>
    <mergeCell ref="B25:K25"/>
    <mergeCell ref="B27:K27"/>
    <mergeCell ref="B28:K28"/>
    <mergeCell ref="R29:S29"/>
    <mergeCell ref="B30:K30"/>
    <mergeCell ref="B26:K26"/>
    <mergeCell ref="S4:T4"/>
    <mergeCell ref="W4:X4"/>
    <mergeCell ref="U4:V4"/>
    <mergeCell ref="N24:O24"/>
    <mergeCell ref="R27:S27"/>
    <mergeCell ref="V27:W27"/>
    <mergeCell ref="N28:O28"/>
    <mergeCell ref="R28:S28"/>
    <mergeCell ref="U5:V5"/>
    <mergeCell ref="V15:W15"/>
    <mergeCell ref="Q9:R9"/>
    <mergeCell ref="L5:N5"/>
    <mergeCell ref="D18:X18"/>
    <mergeCell ref="R20:S20"/>
    <mergeCell ref="C11:K11"/>
    <mergeCell ref="B14:K14"/>
    <mergeCell ref="B15:K15"/>
    <mergeCell ref="Q5:R5"/>
    <mergeCell ref="S5:T5"/>
    <mergeCell ref="N16:O16"/>
    <mergeCell ref="W5:X5"/>
    <mergeCell ref="B20:K20"/>
    <mergeCell ref="U9:V9"/>
    <mergeCell ref="Q10:R10"/>
    <mergeCell ref="L9:N9"/>
    <mergeCell ref="Q17:R17"/>
    <mergeCell ref="B7:K7"/>
    <mergeCell ref="B8:K8"/>
    <mergeCell ref="B17:F17"/>
    <mergeCell ref="B4:K4"/>
    <mergeCell ref="B5:K5"/>
    <mergeCell ref="B16:K16"/>
    <mergeCell ref="V16:W16"/>
    <mergeCell ref="N14:O14"/>
    <mergeCell ref="R15:S15"/>
    <mergeCell ref="N11:O11"/>
    <mergeCell ref="R11:S11"/>
    <mergeCell ref="R16:S16"/>
    <mergeCell ref="L10:N10"/>
    <mergeCell ref="R14:S14"/>
    <mergeCell ref="V14:W14"/>
    <mergeCell ref="N15:O15"/>
    <mergeCell ref="U10:V10"/>
    <mergeCell ref="O4:P4"/>
    <mergeCell ref="O5:P5"/>
    <mergeCell ref="N7:O7"/>
    <mergeCell ref="Q1:X1"/>
    <mergeCell ref="B2:C3"/>
    <mergeCell ref="D2:K2"/>
    <mergeCell ref="D3:K3"/>
    <mergeCell ref="L2:P2"/>
    <mergeCell ref="N8:O8"/>
    <mergeCell ref="R7:S7"/>
    <mergeCell ref="R8:S8"/>
    <mergeCell ref="V7:W7"/>
    <mergeCell ref="V8:W8"/>
    <mergeCell ref="Q4:R4"/>
    <mergeCell ref="L4:N4"/>
    <mergeCell ref="Q2:T2"/>
    <mergeCell ref="Q3:T3"/>
    <mergeCell ref="L3:P3"/>
    <mergeCell ref="U2:X2"/>
    <mergeCell ref="U3:X3"/>
  </mergeCells>
  <phoneticPr fontId="1"/>
  <conditionalFormatting sqref="L14:X14">
    <cfRule type="expression" dxfId="24" priority="35">
      <formula>$B$14=""</formula>
    </cfRule>
  </conditionalFormatting>
  <conditionalFormatting sqref="L15:X15">
    <cfRule type="expression" dxfId="23" priority="27">
      <formula>$B$15=""</formula>
    </cfRule>
  </conditionalFormatting>
  <conditionalFormatting sqref="L16:X16">
    <cfRule type="expression" dxfId="22" priority="26">
      <formula>$B$16=""</formula>
    </cfRule>
  </conditionalFormatting>
  <conditionalFormatting sqref="L8:X8">
    <cfRule type="expression" dxfId="21" priority="25">
      <formula>$B$8=""</formula>
    </cfRule>
  </conditionalFormatting>
  <conditionalFormatting sqref="L21:X21">
    <cfRule type="expression" dxfId="20" priority="23">
      <formula>$B$21=""</formula>
    </cfRule>
  </conditionalFormatting>
  <conditionalFormatting sqref="L22:X22">
    <cfRule type="expression" dxfId="19" priority="22">
      <formula>$B$22=""</formula>
    </cfRule>
  </conditionalFormatting>
  <conditionalFormatting sqref="L23:X23">
    <cfRule type="expression" dxfId="18" priority="21">
      <formula>$B$23=""</formula>
    </cfRule>
  </conditionalFormatting>
  <conditionalFormatting sqref="L24:X24">
    <cfRule type="expression" dxfId="17" priority="20">
      <formula>$B$24=""</formula>
    </cfRule>
  </conditionalFormatting>
  <conditionalFormatting sqref="L25:X25 L26:M26 T26:U26 X26 P26:Q26">
    <cfRule type="expression" dxfId="16" priority="19">
      <formula>$B$25=""</formula>
    </cfRule>
  </conditionalFormatting>
  <conditionalFormatting sqref="L27:X27">
    <cfRule type="expression" dxfId="15" priority="18">
      <formula>$B$27=""</formula>
    </cfRule>
  </conditionalFormatting>
  <conditionalFormatting sqref="L28:X28">
    <cfRule type="expression" dxfId="14" priority="17">
      <formula>$B$28=""</formula>
    </cfRule>
  </conditionalFormatting>
  <conditionalFormatting sqref="L29:X29">
    <cfRule type="expression" dxfId="13" priority="16">
      <formula>$B$29=""</formula>
    </cfRule>
  </conditionalFormatting>
  <conditionalFormatting sqref="L30:X30">
    <cfRule type="expression" dxfId="12" priority="15">
      <formula>$B$30=""</formula>
    </cfRule>
  </conditionalFormatting>
  <conditionalFormatting sqref="L31:X31">
    <cfRule type="expression" dxfId="11" priority="14">
      <formula>$B$31=""</formula>
    </cfRule>
  </conditionalFormatting>
  <conditionalFormatting sqref="L32:Y32">
    <cfRule type="expression" dxfId="10" priority="13">
      <formula>$B$32=""</formula>
    </cfRule>
  </conditionalFormatting>
  <conditionalFormatting sqref="L20:X20">
    <cfRule type="expression" dxfId="9" priority="12">
      <formula>$B$20=""</formula>
    </cfRule>
  </conditionalFormatting>
  <dataValidations count="2">
    <dataValidation type="list" allowBlank="1" showInputMessage="1" showErrorMessage="1" sqref="V7:W8 R7:S8 V11:W11 R11:S11 N11:O11 R14:S16 N14:O16 N8:O8 V14:W16 R20:S32 V20:W32 N20:O25 N27:O32" xr:uid="{00000000-0002-0000-0200-000000000000}">
      <formula1>"□, ■"</formula1>
    </dataValidation>
    <dataValidation type="list" allowBlank="1" showInputMessage="1" showErrorMessage="1" sqref="N7:O7 N26:O26" xr:uid="{00000000-0002-0000-0200-000001000000}">
      <formula1>", □, ■"</formula1>
    </dataValidation>
  </dataValidations>
  <pageMargins left="0.47244094488188981" right="0.43307086614173229" top="0.55118110236220474" bottom="0.39370078740157483" header="0.31496062992125984" footer="0.31496062992125984"/>
  <pageSetup paperSize="9" scale="81" fitToHeight="0" orientation="portrait" r:id="rId1"/>
  <rowBreaks count="1" manualBreakCount="1">
    <brk id="43" max="24" man="1"/>
  </rowBreaks>
  <ignoredErrors>
    <ignoredError sqref="S62 R91"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8" id="{AED7631F-6FBD-4D8B-B587-340AB9C32272}">
            <xm:f>'１（１）－（４）　概況、計画'!$I$9="□"</xm:f>
            <x14:dxf>
              <font>
                <color theme="0"/>
              </font>
              <fill>
                <patternFill>
                  <bgColor theme="0"/>
                </patternFill>
              </fill>
              <border>
                <left/>
              </border>
            </x14:dxf>
          </x14:cfRule>
          <xm:sqref>L4:P5 L7:P11 L14:P17 L20:P25 L27:P33 L26:M26 P26</xm:sqref>
        </x14:conditionalFormatting>
        <x14:conditionalFormatting xmlns:xm="http://schemas.microsoft.com/office/excel/2006/main">
          <x14:cfRule type="expression" priority="6" id="{93A94F2F-ECCB-41A2-AEA0-6D270F498FBF}">
            <xm:f>'１（１）－（４）　概況、計画'!$I$9="□"</xm:f>
            <x14:dxf>
              <font>
                <color theme="0"/>
              </font>
              <fill>
                <patternFill patternType="none">
                  <bgColor auto="1"/>
                </patternFill>
              </fill>
              <border>
                <left/>
                <top/>
              </border>
            </x14:dxf>
          </x14:cfRule>
          <xm:sqref>L2:P3</xm:sqref>
        </x14:conditionalFormatting>
        <x14:conditionalFormatting xmlns:xm="http://schemas.microsoft.com/office/excel/2006/main">
          <x14:cfRule type="expression" priority="5" id="{86614313-59AC-4AAD-9032-3000C4192A9C}">
            <xm:f>'１（１）－（４）　概況、計画'!$I$9="□"</xm:f>
            <x14:dxf>
              <font>
                <color theme="0"/>
              </font>
            </x14:dxf>
          </x14:cfRule>
          <xm:sqref>Q3:T3</xm:sqref>
        </x14:conditionalFormatting>
        <x14:conditionalFormatting xmlns:xm="http://schemas.microsoft.com/office/excel/2006/main">
          <x14:cfRule type="expression" priority="4" id="{FFA1CDD0-F848-4B7F-AD0E-6C4D7DC17530}">
            <xm:f>'１（１）－（４）　概況、計画'!$I$9="□"</xm:f>
            <x14:dxf>
              <border>
                <left/>
                <right/>
                <top/>
                <bottom style="thin">
                  <color auto="1"/>
                </bottom>
                <vertical/>
                <horizontal/>
              </border>
            </x14:dxf>
          </x14:cfRule>
          <xm:sqref>L1:P1</xm:sqref>
        </x14:conditionalFormatting>
        <x14:conditionalFormatting xmlns:xm="http://schemas.microsoft.com/office/excel/2006/main">
          <x14:cfRule type="expression" priority="3" id="{BAB7DA57-BD2A-46C7-AD64-B61A297CCACC}">
            <xm:f>'１（１）－（４）　概況、計画'!$I$9="□"</xm:f>
            <x14:dxf>
              <border>
                <top style="thin">
                  <color auto="1"/>
                </top>
                <bottom style="thin">
                  <color auto="1"/>
                </bottom>
                <vertical/>
                <horizontal/>
              </border>
            </x14:dxf>
          </x14:cfRule>
          <xm:sqref>L33:P33</xm:sqref>
        </x14:conditionalFormatting>
        <x14:conditionalFormatting xmlns:xm="http://schemas.microsoft.com/office/excel/2006/main">
          <x14:cfRule type="expression" priority="1" id="{7A4E06C2-20D1-4AF8-9A53-ED21FB05DB0E}">
            <xm:f>'１（１）－（４）　概況、計画'!$I$9="□"</xm:f>
            <x14:dxf>
              <font>
                <color theme="0"/>
              </font>
              <fill>
                <patternFill>
                  <bgColor theme="0"/>
                </patternFill>
              </fill>
              <border>
                <left/>
              </border>
            </x14:dxf>
          </x14:cfRule>
          <xm:sqref>N26:O26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'リスト(入力禁止）'!$A$4:$A$101</xm:f>
          </x14:formula1>
          <xm:sqref>D2:K2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W98"/>
  <sheetViews>
    <sheetView showGridLines="0" zoomScale="80" zoomScaleNormal="80" zoomScaleSheetLayoutView="90" workbookViewId="0"/>
  </sheetViews>
  <sheetFormatPr defaultRowHeight="18.75" x14ac:dyDescent="0.45"/>
  <cols>
    <col min="1" max="1" width="2.88671875" style="1" customWidth="1"/>
    <col min="2" max="4" width="6.5546875" style="1" customWidth="1"/>
    <col min="5" max="5" width="6.5546875" style="2" customWidth="1"/>
    <col min="6" max="12" width="6.5546875" style="1" customWidth="1"/>
    <col min="13" max="13" width="6" style="1" customWidth="1"/>
    <col min="14" max="14" width="1.88671875" style="1" customWidth="1"/>
    <col min="15" max="15" width="6" style="1" customWidth="1"/>
    <col min="16" max="16" width="1.88671875" style="1" customWidth="1"/>
    <col min="17" max="17" width="6" style="1" customWidth="1"/>
    <col min="18" max="18" width="2.109375" style="1" customWidth="1"/>
    <col min="19" max="19" width="5.77734375" style="1" customWidth="1"/>
    <col min="20" max="20" width="5.77734375" style="2" customWidth="1"/>
    <col min="21" max="21" width="5.77734375" style="265" customWidth="1"/>
    <col min="22" max="22" width="5.77734375" style="2" customWidth="1"/>
    <col min="23" max="23" width="5.77734375" style="1" customWidth="1"/>
    <col min="24" max="26" width="14.109375" style="1" customWidth="1"/>
    <col min="27" max="16384" width="8.88671875" style="1"/>
  </cols>
  <sheetData>
    <row r="1" spans="1:22" ht="14.25" customHeight="1" x14ac:dyDescent="0.45">
      <c r="A1" s="8"/>
      <c r="B1" s="8"/>
      <c r="C1" s="8"/>
      <c r="D1" s="8"/>
      <c r="E1" s="4"/>
      <c r="F1" s="8"/>
      <c r="G1" s="8"/>
      <c r="H1" s="8"/>
      <c r="I1" s="8"/>
      <c r="J1" s="8"/>
      <c r="K1" s="734" t="str">
        <f>IF('１（１）－（４）　概況、計画'!$E$7="","",'１（１）－（４）　概況、計画'!$E$7)</f>
        <v/>
      </c>
      <c r="L1" s="734"/>
      <c r="M1" s="734"/>
      <c r="N1" s="734"/>
      <c r="O1" s="734"/>
      <c r="P1" s="734"/>
      <c r="Q1" s="734"/>
      <c r="T1" s="1"/>
      <c r="U1" s="1"/>
      <c r="V1" s="1"/>
    </row>
    <row r="2" spans="1:22" ht="24" customHeight="1" x14ac:dyDescent="0.45">
      <c r="A2" s="8"/>
      <c r="B2" s="145" t="s">
        <v>419</v>
      </c>
      <c r="C2" s="8"/>
      <c r="D2" s="8"/>
      <c r="E2" s="4"/>
      <c r="F2" s="8"/>
      <c r="G2" s="8"/>
      <c r="H2" s="8"/>
      <c r="I2" s="8"/>
      <c r="J2" s="8"/>
      <c r="K2" s="8"/>
      <c r="L2" s="8"/>
      <c r="M2" s="8"/>
      <c r="N2" s="8"/>
      <c r="O2" s="8"/>
      <c r="P2" s="8"/>
      <c r="Q2" s="8"/>
      <c r="T2" s="1"/>
      <c r="U2" s="1"/>
      <c r="V2" s="1"/>
    </row>
    <row r="3" spans="1:22" ht="18" customHeight="1" x14ac:dyDescent="0.45">
      <c r="A3" s="8"/>
      <c r="B3" s="810"/>
      <c r="C3" s="811"/>
      <c r="D3" s="811"/>
      <c r="E3" s="812"/>
      <c r="F3" s="764" t="s">
        <v>18</v>
      </c>
      <c r="G3" s="764"/>
      <c r="H3" s="764"/>
      <c r="I3" s="764"/>
      <c r="J3" s="765" t="s">
        <v>19</v>
      </c>
      <c r="K3" s="766"/>
      <c r="L3" s="766"/>
      <c r="M3" s="767"/>
      <c r="N3" s="42"/>
      <c r="O3" s="42"/>
      <c r="P3" s="8"/>
      <c r="Q3" s="8"/>
      <c r="T3" s="1"/>
      <c r="U3" s="1"/>
      <c r="V3" s="1"/>
    </row>
    <row r="4" spans="1:22" ht="18" customHeight="1" x14ac:dyDescent="0.45">
      <c r="A4" s="8"/>
      <c r="B4" s="813"/>
      <c r="C4" s="814"/>
      <c r="D4" s="814"/>
      <c r="E4" s="815"/>
      <c r="F4" s="816">
        <f>'１（１）－（４）　概況、計画'!O7</f>
        <v>0</v>
      </c>
      <c r="G4" s="817"/>
      <c r="H4" s="817"/>
      <c r="I4" s="818"/>
      <c r="J4" s="816">
        <f>'１（１）－（４）　概況、計画'!O8</f>
        <v>0</v>
      </c>
      <c r="K4" s="817"/>
      <c r="L4" s="817"/>
      <c r="M4" s="818"/>
      <c r="N4" s="30"/>
      <c r="O4" s="30"/>
      <c r="P4" s="8"/>
      <c r="Q4" s="8"/>
      <c r="T4" s="1"/>
      <c r="U4" s="1"/>
      <c r="V4" s="1"/>
    </row>
    <row r="5" spans="1:22" ht="18" customHeight="1" x14ac:dyDescent="0.45">
      <c r="A5" s="8"/>
      <c r="B5" s="819" t="s">
        <v>273</v>
      </c>
      <c r="C5" s="819"/>
      <c r="D5" s="819"/>
      <c r="E5" s="819"/>
      <c r="F5" s="768"/>
      <c r="G5" s="769"/>
      <c r="H5" s="770" t="s">
        <v>20</v>
      </c>
      <c r="I5" s="739"/>
      <c r="J5" s="768"/>
      <c r="K5" s="769"/>
      <c r="L5" s="770" t="s">
        <v>20</v>
      </c>
      <c r="M5" s="739"/>
      <c r="N5" s="30"/>
      <c r="O5" s="30"/>
      <c r="P5" s="8"/>
      <c r="Q5" s="8"/>
      <c r="T5" s="1"/>
      <c r="U5" s="1"/>
      <c r="V5" s="1"/>
    </row>
    <row r="6" spans="1:22" ht="18" customHeight="1" x14ac:dyDescent="0.45">
      <c r="A6" s="8"/>
      <c r="B6" s="819" t="s">
        <v>274</v>
      </c>
      <c r="C6" s="819"/>
      <c r="D6" s="819"/>
      <c r="E6" s="819"/>
      <c r="F6" s="768"/>
      <c r="G6" s="769"/>
      <c r="H6" s="770" t="s">
        <v>20</v>
      </c>
      <c r="I6" s="739"/>
      <c r="J6" s="768"/>
      <c r="K6" s="769"/>
      <c r="L6" s="770" t="s">
        <v>20</v>
      </c>
      <c r="M6" s="739"/>
      <c r="N6" s="30"/>
      <c r="O6" s="30"/>
      <c r="P6" s="8"/>
      <c r="Q6" s="8"/>
      <c r="T6" s="1"/>
      <c r="U6" s="1"/>
      <c r="V6" s="1"/>
    </row>
    <row r="7" spans="1:22" ht="18" customHeight="1" x14ac:dyDescent="0.45">
      <c r="A7" s="8"/>
      <c r="B7" s="819" t="s">
        <v>423</v>
      </c>
      <c r="C7" s="819"/>
      <c r="D7" s="819"/>
      <c r="E7" s="819"/>
      <c r="F7" s="771">
        <f>F5-F6</f>
        <v>0</v>
      </c>
      <c r="G7" s="772"/>
      <c r="H7" s="770" t="s">
        <v>20</v>
      </c>
      <c r="I7" s="739"/>
      <c r="J7" s="771">
        <f>J5-J6</f>
        <v>0</v>
      </c>
      <c r="K7" s="772"/>
      <c r="L7" s="770" t="s">
        <v>20</v>
      </c>
      <c r="M7" s="739"/>
      <c r="N7" s="30"/>
      <c r="O7" s="30"/>
      <c r="P7" s="8"/>
      <c r="Q7" s="8"/>
      <c r="T7" s="1"/>
      <c r="U7" s="1"/>
      <c r="V7" s="1"/>
    </row>
    <row r="8" spans="1:22" ht="14.25" customHeight="1" x14ac:dyDescent="0.45">
      <c r="A8" s="8"/>
      <c r="B8" s="87" t="s">
        <v>275</v>
      </c>
      <c r="C8" s="8"/>
      <c r="D8" s="8"/>
      <c r="E8" s="4"/>
      <c r="F8" s="8"/>
      <c r="G8" s="8"/>
      <c r="H8" s="8"/>
      <c r="I8" s="8"/>
      <c r="J8" s="8"/>
      <c r="K8" s="8"/>
      <c r="L8" s="8"/>
      <c r="M8" s="8"/>
      <c r="N8" s="8"/>
      <c r="O8" s="8"/>
      <c r="P8" s="8"/>
      <c r="Q8" s="8"/>
      <c r="T8" s="1"/>
      <c r="U8" s="1"/>
      <c r="V8" s="1"/>
    </row>
    <row r="9" spans="1:22" ht="14.25" customHeight="1" x14ac:dyDescent="0.45">
      <c r="A9" s="8"/>
      <c r="B9" s="87" t="s">
        <v>276</v>
      </c>
      <c r="C9" s="8"/>
      <c r="D9" s="8"/>
      <c r="E9" s="4"/>
      <c r="F9" s="8"/>
      <c r="G9" s="8"/>
      <c r="H9" s="8"/>
      <c r="I9" s="8"/>
      <c r="J9" s="8"/>
      <c r="K9" s="8"/>
      <c r="L9" s="8"/>
      <c r="M9" s="8"/>
      <c r="N9" s="8"/>
      <c r="O9" s="8"/>
      <c r="P9" s="8"/>
      <c r="Q9" s="8"/>
      <c r="T9" s="1"/>
      <c r="U9" s="1"/>
      <c r="V9" s="1"/>
    </row>
    <row r="10" spans="1:22" ht="14.25" customHeight="1" x14ac:dyDescent="0.45">
      <c r="A10" s="8"/>
      <c r="B10" s="87" t="s">
        <v>411</v>
      </c>
      <c r="C10" s="8"/>
      <c r="D10" s="8"/>
      <c r="E10" s="4"/>
      <c r="F10" s="8"/>
      <c r="G10" s="8"/>
      <c r="H10" s="8"/>
      <c r="I10" s="8"/>
      <c r="J10" s="8"/>
      <c r="K10" s="8"/>
      <c r="L10" s="8"/>
      <c r="M10" s="8"/>
      <c r="N10" s="8"/>
      <c r="O10" s="8"/>
      <c r="P10" s="8"/>
      <c r="Q10" s="8"/>
      <c r="T10" s="1"/>
      <c r="U10" s="1"/>
      <c r="V10" s="1"/>
    </row>
    <row r="11" spans="1:22" ht="12.75" customHeight="1" x14ac:dyDescent="0.45">
      <c r="A11" s="8"/>
      <c r="B11" s="87"/>
      <c r="C11" s="8"/>
      <c r="D11" s="8"/>
      <c r="E11" s="4"/>
      <c r="F11" s="8"/>
      <c r="G11" s="8"/>
      <c r="H11" s="8"/>
      <c r="I11" s="8"/>
      <c r="J11" s="8"/>
      <c r="K11" s="8"/>
      <c r="L11" s="8"/>
      <c r="M11" s="8"/>
      <c r="N11" s="8"/>
      <c r="O11" s="8"/>
      <c r="P11" s="8"/>
      <c r="Q11" s="8"/>
      <c r="T11" s="1"/>
      <c r="U11" s="1"/>
      <c r="V11" s="1"/>
    </row>
    <row r="12" spans="1:22" ht="24" customHeight="1" x14ac:dyDescent="0.45">
      <c r="B12" s="809" t="s">
        <v>90</v>
      </c>
      <c r="C12" s="809"/>
      <c r="D12" s="809"/>
      <c r="E12" s="809"/>
      <c r="F12" s="809"/>
      <c r="G12" s="809"/>
      <c r="H12" s="809"/>
      <c r="I12" s="809"/>
      <c r="J12" s="809"/>
      <c r="K12" s="809"/>
      <c r="L12" s="809"/>
      <c r="M12" s="809"/>
      <c r="N12" s="809"/>
      <c r="O12" s="809"/>
      <c r="P12" s="809"/>
      <c r="Q12" s="809"/>
      <c r="R12" s="330"/>
      <c r="T12" s="1"/>
      <c r="U12" s="1"/>
      <c r="V12" s="1"/>
    </row>
    <row r="13" spans="1:22" ht="21.75" customHeight="1" x14ac:dyDescent="0.45">
      <c r="A13" s="8"/>
      <c r="B13" s="145" t="s">
        <v>21</v>
      </c>
      <c r="C13" s="34"/>
      <c r="D13" s="34"/>
      <c r="E13" s="72"/>
      <c r="F13" s="34"/>
      <c r="G13" s="34"/>
      <c r="H13" s="34"/>
      <c r="I13" s="34"/>
      <c r="J13" s="34"/>
      <c r="K13" s="34"/>
      <c r="L13" s="8"/>
      <c r="M13" s="8"/>
      <c r="N13" s="8"/>
      <c r="O13" s="8"/>
      <c r="P13" s="8"/>
      <c r="Q13" s="8"/>
      <c r="T13" s="1"/>
      <c r="U13" s="1"/>
      <c r="V13" s="1"/>
    </row>
    <row r="14" spans="1:22" x14ac:dyDescent="0.45">
      <c r="A14" s="8"/>
      <c r="B14" s="35"/>
      <c r="C14" s="822" t="s">
        <v>22</v>
      </c>
      <c r="D14" s="823"/>
      <c r="E14" s="823"/>
      <c r="F14" s="824"/>
      <c r="G14" s="738" t="s">
        <v>23</v>
      </c>
      <c r="H14" s="739"/>
      <c r="I14" s="738" t="s">
        <v>24</v>
      </c>
      <c r="J14" s="739"/>
      <c r="K14" s="738" t="s">
        <v>25</v>
      </c>
      <c r="L14" s="770"/>
      <c r="M14" s="770"/>
      <c r="N14" s="770"/>
      <c r="O14" s="770"/>
      <c r="P14" s="770"/>
      <c r="Q14" s="739"/>
      <c r="R14" s="8"/>
      <c r="T14" s="1"/>
      <c r="U14" s="1"/>
      <c r="V14" s="1"/>
    </row>
    <row r="15" spans="1:22" ht="15.75" customHeight="1" x14ac:dyDescent="0.45">
      <c r="A15" s="8"/>
      <c r="B15" s="793" t="s">
        <v>15</v>
      </c>
      <c r="C15" s="778"/>
      <c r="D15" s="779"/>
      <c r="E15" s="779"/>
      <c r="F15" s="780"/>
      <c r="G15" s="37"/>
      <c r="H15" s="735" t="s">
        <v>82</v>
      </c>
      <c r="I15" s="37"/>
      <c r="J15" s="735" t="s">
        <v>82</v>
      </c>
      <c r="K15" s="825" t="s">
        <v>26</v>
      </c>
      <c r="L15" s="826"/>
      <c r="M15" s="785"/>
      <c r="N15" s="785"/>
      <c r="O15" s="785"/>
      <c r="P15" s="785"/>
      <c r="Q15" s="786"/>
      <c r="R15" s="8"/>
      <c r="T15" s="1"/>
      <c r="U15" s="1"/>
      <c r="V15" s="1"/>
    </row>
    <row r="16" spans="1:22" ht="15.75" customHeight="1" x14ac:dyDescent="0.45">
      <c r="A16" s="8"/>
      <c r="B16" s="794"/>
      <c r="C16" s="781"/>
      <c r="D16" s="782"/>
      <c r="E16" s="782"/>
      <c r="F16" s="783"/>
      <c r="G16" s="796"/>
      <c r="H16" s="736"/>
      <c r="I16" s="796"/>
      <c r="J16" s="736"/>
      <c r="K16" s="762" t="s">
        <v>27</v>
      </c>
      <c r="L16" s="763"/>
      <c r="M16" s="773"/>
      <c r="N16" s="773"/>
      <c r="O16" s="773"/>
      <c r="P16" s="773"/>
      <c r="Q16" s="774"/>
      <c r="R16" s="8"/>
      <c r="T16" s="1"/>
      <c r="U16" s="1"/>
      <c r="V16" s="1"/>
    </row>
    <row r="17" spans="1:23" ht="15.75" customHeight="1" x14ac:dyDescent="0.45">
      <c r="A17" s="8"/>
      <c r="B17" s="794"/>
      <c r="C17" s="781"/>
      <c r="D17" s="782"/>
      <c r="E17" s="782"/>
      <c r="F17" s="783"/>
      <c r="G17" s="796"/>
      <c r="H17" s="736"/>
      <c r="I17" s="796"/>
      <c r="J17" s="736"/>
      <c r="K17" s="762" t="s">
        <v>28</v>
      </c>
      <c r="L17" s="763"/>
      <c r="M17" s="290"/>
      <c r="N17" s="291"/>
      <c r="O17" s="292"/>
      <c r="P17" s="291"/>
      <c r="Q17" s="293"/>
      <c r="R17" s="8"/>
      <c r="T17" s="1"/>
      <c r="U17" s="1"/>
      <c r="V17" s="1"/>
    </row>
    <row r="18" spans="1:23" ht="15.75" customHeight="1" x14ac:dyDescent="0.45">
      <c r="A18" s="8"/>
      <c r="B18" s="794"/>
      <c r="C18" s="740"/>
      <c r="D18" s="741"/>
      <c r="E18" s="741"/>
      <c r="F18" s="742"/>
      <c r="G18" s="39"/>
      <c r="H18" s="737"/>
      <c r="I18" s="39"/>
      <c r="J18" s="737"/>
      <c r="K18" s="760" t="s">
        <v>29</v>
      </c>
      <c r="L18" s="761"/>
      <c r="M18" s="775"/>
      <c r="N18" s="775"/>
      <c r="O18" s="775"/>
      <c r="P18" s="775"/>
      <c r="Q18" s="776"/>
      <c r="R18" s="8"/>
      <c r="T18" s="1"/>
      <c r="U18" s="1"/>
      <c r="V18" s="1"/>
    </row>
    <row r="19" spans="1:23" ht="15.75" customHeight="1" x14ac:dyDescent="0.45">
      <c r="A19" s="8"/>
      <c r="B19" s="793" t="s">
        <v>14</v>
      </c>
      <c r="C19" s="778"/>
      <c r="D19" s="779"/>
      <c r="E19" s="779"/>
      <c r="F19" s="780"/>
      <c r="G19" s="37"/>
      <c r="H19" s="735" t="s">
        <v>82</v>
      </c>
      <c r="I19" s="37"/>
      <c r="J19" s="735" t="s">
        <v>82</v>
      </c>
      <c r="K19" s="762" t="s">
        <v>26</v>
      </c>
      <c r="L19" s="763"/>
      <c r="M19" s="785"/>
      <c r="N19" s="785"/>
      <c r="O19" s="785"/>
      <c r="P19" s="785"/>
      <c r="Q19" s="786"/>
      <c r="R19" s="8"/>
      <c r="T19" s="1"/>
      <c r="U19" s="1"/>
      <c r="V19" s="1"/>
    </row>
    <row r="20" spans="1:23" ht="15.75" customHeight="1" x14ac:dyDescent="0.45">
      <c r="A20" s="8"/>
      <c r="B20" s="794"/>
      <c r="C20" s="781"/>
      <c r="D20" s="782"/>
      <c r="E20" s="782"/>
      <c r="F20" s="783"/>
      <c r="G20" s="745"/>
      <c r="H20" s="736"/>
      <c r="I20" s="745"/>
      <c r="J20" s="736"/>
      <c r="K20" s="762" t="s">
        <v>27</v>
      </c>
      <c r="L20" s="763"/>
      <c r="M20" s="773"/>
      <c r="N20" s="773"/>
      <c r="O20" s="773"/>
      <c r="P20" s="773"/>
      <c r="Q20" s="774"/>
      <c r="R20" s="8"/>
      <c r="T20" s="1"/>
      <c r="U20" s="1"/>
      <c r="V20" s="1"/>
    </row>
    <row r="21" spans="1:23" ht="15.75" customHeight="1" x14ac:dyDescent="0.45">
      <c r="A21" s="8"/>
      <c r="B21" s="794"/>
      <c r="C21" s="781"/>
      <c r="D21" s="782"/>
      <c r="E21" s="782"/>
      <c r="F21" s="783"/>
      <c r="G21" s="745"/>
      <c r="H21" s="736"/>
      <c r="I21" s="745"/>
      <c r="J21" s="736"/>
      <c r="K21" s="762" t="s">
        <v>28</v>
      </c>
      <c r="L21" s="763"/>
      <c r="M21" s="290"/>
      <c r="N21" s="291"/>
      <c r="O21" s="292"/>
      <c r="P21" s="291"/>
      <c r="Q21" s="293"/>
      <c r="R21" s="8"/>
      <c r="T21" s="1"/>
      <c r="U21" s="1"/>
      <c r="V21" s="1"/>
    </row>
    <row r="22" spans="1:23" ht="15.75" customHeight="1" x14ac:dyDescent="0.45">
      <c r="A22" s="8"/>
      <c r="B22" s="795"/>
      <c r="C22" s="740"/>
      <c r="D22" s="741"/>
      <c r="E22" s="741"/>
      <c r="F22" s="742"/>
      <c r="G22" s="39"/>
      <c r="H22" s="737"/>
      <c r="I22" s="39"/>
      <c r="J22" s="737"/>
      <c r="K22" s="760" t="s">
        <v>29</v>
      </c>
      <c r="L22" s="761"/>
      <c r="M22" s="775"/>
      <c r="N22" s="775"/>
      <c r="O22" s="775"/>
      <c r="P22" s="775"/>
      <c r="Q22" s="776"/>
      <c r="R22" s="8"/>
      <c r="T22" s="1"/>
      <c r="U22" s="1"/>
      <c r="V22" s="1"/>
    </row>
    <row r="23" spans="1:23" x14ac:dyDescent="0.45">
      <c r="A23" s="8"/>
      <c r="B23" s="88" t="s">
        <v>91</v>
      </c>
      <c r="C23" s="30"/>
      <c r="D23" s="30"/>
      <c r="E23" s="30"/>
      <c r="F23" s="38"/>
      <c r="G23" s="30"/>
      <c r="H23" s="38"/>
      <c r="I23" s="38"/>
      <c r="J23" s="40"/>
      <c r="K23" s="40"/>
      <c r="L23" s="30"/>
      <c r="M23" s="30"/>
      <c r="N23" s="30"/>
      <c r="O23" s="30"/>
      <c r="P23" s="8"/>
      <c r="Q23" s="8"/>
      <c r="T23" s="1"/>
      <c r="U23" s="1"/>
      <c r="V23" s="1"/>
    </row>
    <row r="24" spans="1:23" ht="12" customHeight="1" x14ac:dyDescent="0.45">
      <c r="A24" s="8"/>
      <c r="B24" s="88"/>
      <c r="C24" s="30"/>
      <c r="D24" s="30"/>
      <c r="E24" s="30"/>
      <c r="F24" s="38"/>
      <c r="G24" s="30"/>
      <c r="H24" s="38"/>
      <c r="I24" s="38"/>
      <c r="J24" s="40"/>
      <c r="K24" s="40"/>
      <c r="L24" s="30"/>
      <c r="M24" s="30"/>
      <c r="N24" s="30"/>
      <c r="O24" s="30"/>
      <c r="P24" s="8"/>
      <c r="Q24" s="8"/>
      <c r="T24" s="1"/>
      <c r="U24" s="1"/>
      <c r="V24" s="1"/>
    </row>
    <row r="25" spans="1:23" ht="22.5" customHeight="1" x14ac:dyDescent="0.45">
      <c r="A25" s="8"/>
      <c r="B25" s="145" t="s">
        <v>30</v>
      </c>
      <c r="C25" s="34"/>
      <c r="D25" s="34"/>
      <c r="E25" s="72"/>
      <c r="F25" s="34"/>
      <c r="G25" s="34"/>
      <c r="H25" s="34"/>
      <c r="I25" s="34"/>
      <c r="J25" s="34"/>
      <c r="K25" s="34"/>
      <c r="L25" s="8"/>
      <c r="M25" s="8"/>
      <c r="N25" s="8"/>
      <c r="O25" s="8"/>
      <c r="P25" s="8"/>
      <c r="Q25" s="8"/>
      <c r="T25" s="1"/>
      <c r="U25" s="1"/>
      <c r="V25" s="1"/>
    </row>
    <row r="26" spans="1:23" ht="17.25" customHeight="1" x14ac:dyDescent="0.45">
      <c r="A26" s="8"/>
      <c r="B26" s="738" t="s">
        <v>15</v>
      </c>
      <c r="C26" s="770"/>
      <c r="D26" s="770"/>
      <c r="E26" s="770"/>
      <c r="F26" s="770"/>
      <c r="G26" s="784"/>
      <c r="H26" s="791" t="s">
        <v>31</v>
      </c>
      <c r="I26" s="770"/>
      <c r="J26" s="770"/>
      <c r="K26" s="770"/>
      <c r="L26" s="770"/>
      <c r="M26" s="770"/>
      <c r="N26" s="770"/>
      <c r="O26" s="770"/>
      <c r="P26" s="770"/>
      <c r="Q26" s="739"/>
      <c r="R26" s="8"/>
      <c r="S26" s="8"/>
      <c r="T26" s="1"/>
      <c r="U26" s="1"/>
      <c r="V26" s="1"/>
    </row>
    <row r="27" spans="1:23" ht="17.25" customHeight="1" x14ac:dyDescent="0.45">
      <c r="A27" s="8"/>
      <c r="B27" s="746" t="s">
        <v>32</v>
      </c>
      <c r="C27" s="747"/>
      <c r="D27" s="747"/>
      <c r="E27" s="748"/>
      <c r="F27" s="746" t="s">
        <v>33</v>
      </c>
      <c r="G27" s="777"/>
      <c r="H27" s="792" t="s">
        <v>32</v>
      </c>
      <c r="I27" s="747"/>
      <c r="J27" s="747"/>
      <c r="K27" s="748"/>
      <c r="L27" s="746" t="s">
        <v>33</v>
      </c>
      <c r="M27" s="748"/>
      <c r="N27" s="746" t="s">
        <v>34</v>
      </c>
      <c r="O27" s="747"/>
      <c r="P27" s="747"/>
      <c r="Q27" s="748"/>
      <c r="R27" s="8"/>
      <c r="S27" s="8"/>
      <c r="T27" s="1"/>
      <c r="U27" s="1"/>
      <c r="V27" s="1"/>
    </row>
    <row r="28" spans="1:23" ht="17.25" customHeight="1" x14ac:dyDescent="0.45">
      <c r="A28" s="8"/>
      <c r="B28" s="788"/>
      <c r="C28" s="789"/>
      <c r="D28" s="789"/>
      <c r="E28" s="790"/>
      <c r="F28" s="758"/>
      <c r="G28" s="759"/>
      <c r="H28" s="788"/>
      <c r="I28" s="789"/>
      <c r="J28" s="789"/>
      <c r="K28" s="790"/>
      <c r="L28" s="758"/>
      <c r="M28" s="787"/>
      <c r="N28" s="749"/>
      <c r="O28" s="750"/>
      <c r="P28" s="750"/>
      <c r="Q28" s="751"/>
      <c r="R28" s="8"/>
      <c r="S28" s="8"/>
      <c r="T28" s="1"/>
      <c r="U28" s="1"/>
      <c r="V28" s="1"/>
    </row>
    <row r="29" spans="1:23" ht="17.25" customHeight="1" x14ac:dyDescent="0.45">
      <c r="A29" s="8"/>
      <c r="B29" s="781"/>
      <c r="C29" s="782"/>
      <c r="D29" s="782"/>
      <c r="E29" s="783"/>
      <c r="F29" s="743"/>
      <c r="G29" s="744"/>
      <c r="H29" s="830"/>
      <c r="I29" s="782"/>
      <c r="J29" s="782"/>
      <c r="K29" s="783"/>
      <c r="L29" s="743"/>
      <c r="M29" s="828"/>
      <c r="N29" s="752"/>
      <c r="O29" s="753"/>
      <c r="P29" s="753"/>
      <c r="Q29" s="754"/>
      <c r="R29" s="8"/>
      <c r="S29" s="8"/>
      <c r="T29" s="1"/>
      <c r="U29" s="1"/>
      <c r="V29" s="1"/>
    </row>
    <row r="30" spans="1:23" ht="17.25" customHeight="1" x14ac:dyDescent="0.45">
      <c r="A30" s="8"/>
      <c r="B30" s="740"/>
      <c r="C30" s="741"/>
      <c r="D30" s="741"/>
      <c r="E30" s="742"/>
      <c r="F30" s="820"/>
      <c r="G30" s="821"/>
      <c r="H30" s="827"/>
      <c r="I30" s="741"/>
      <c r="J30" s="741"/>
      <c r="K30" s="742"/>
      <c r="L30" s="820"/>
      <c r="M30" s="829"/>
      <c r="N30" s="755"/>
      <c r="O30" s="756"/>
      <c r="P30" s="756"/>
      <c r="Q30" s="757"/>
      <c r="R30" s="8"/>
      <c r="S30" s="8"/>
      <c r="T30" s="1"/>
      <c r="U30" s="1"/>
      <c r="V30" s="1"/>
    </row>
    <row r="31" spans="1:23" x14ac:dyDescent="0.45">
      <c r="A31" s="8"/>
      <c r="B31" s="88" t="s">
        <v>189</v>
      </c>
      <c r="C31" s="40"/>
      <c r="D31" s="41"/>
      <c r="E31" s="73"/>
      <c r="F31" s="30"/>
      <c r="G31" s="30"/>
      <c r="H31" s="30"/>
      <c r="I31" s="30"/>
      <c r="J31" s="36"/>
      <c r="K31" s="38"/>
      <c r="L31" s="42"/>
      <c r="M31" s="42"/>
      <c r="N31" s="42"/>
      <c r="O31" s="42"/>
      <c r="P31" s="8"/>
      <c r="Q31" s="8"/>
      <c r="T31" s="8"/>
      <c r="U31" s="8"/>
      <c r="V31" s="8"/>
      <c r="W31" s="8"/>
    </row>
    <row r="32" spans="1:23" ht="9" customHeight="1" x14ac:dyDescent="0.45">
      <c r="A32" s="8"/>
      <c r="B32" s="40"/>
      <c r="C32" s="40"/>
      <c r="D32" s="41"/>
      <c r="E32" s="73"/>
      <c r="F32" s="30"/>
      <c r="G32" s="30"/>
      <c r="H32" s="30"/>
      <c r="I32" s="30"/>
      <c r="J32" s="38"/>
      <c r="K32" s="38"/>
      <c r="L32" s="42"/>
      <c r="M32" s="42"/>
      <c r="N32" s="42"/>
      <c r="O32" s="42"/>
      <c r="P32" s="8"/>
      <c r="Q32" s="8"/>
      <c r="T32" s="8"/>
      <c r="U32" s="8"/>
      <c r="V32" s="8"/>
      <c r="W32" s="8"/>
    </row>
    <row r="33" spans="1:23" ht="23.25" customHeight="1" x14ac:dyDescent="0.45">
      <c r="A33" s="8"/>
      <c r="B33" s="145" t="s">
        <v>420</v>
      </c>
      <c r="C33" s="34"/>
      <c r="D33" s="34"/>
      <c r="E33" s="72"/>
      <c r="F33" s="34"/>
      <c r="G33" s="34"/>
      <c r="H33" s="34"/>
      <c r="I33" s="34"/>
      <c r="J33" s="34"/>
      <c r="K33" s="34"/>
      <c r="L33" s="8"/>
      <c r="M33" s="8"/>
      <c r="N33" s="8"/>
      <c r="O33" s="8"/>
      <c r="P33" s="8"/>
      <c r="Q33" s="8"/>
      <c r="T33" s="8"/>
      <c r="U33" s="8"/>
      <c r="V33" s="8"/>
      <c r="W33" s="8"/>
    </row>
    <row r="34" spans="1:23" ht="17.25" customHeight="1" x14ac:dyDescent="0.45">
      <c r="A34" s="8"/>
      <c r="B34" s="706" t="s">
        <v>35</v>
      </c>
      <c r="C34" s="708"/>
      <c r="D34" s="724" t="s">
        <v>277</v>
      </c>
      <c r="E34" s="725"/>
      <c r="F34" s="706" t="s">
        <v>278</v>
      </c>
      <c r="G34" s="707"/>
      <c r="H34" s="359"/>
      <c r="I34" s="360"/>
      <c r="J34" s="730" t="s">
        <v>404</v>
      </c>
      <c r="K34" s="731"/>
      <c r="L34" s="272"/>
      <c r="M34" s="706" t="s">
        <v>36</v>
      </c>
      <c r="N34" s="707"/>
      <c r="O34" s="707"/>
      <c r="P34" s="707"/>
      <c r="Q34" s="708"/>
      <c r="R34" s="23"/>
      <c r="S34" s="263"/>
      <c r="T34" s="263"/>
      <c r="U34" s="8"/>
      <c r="V34" s="8"/>
      <c r="W34" s="8"/>
    </row>
    <row r="35" spans="1:23" ht="17.25" customHeight="1" x14ac:dyDescent="0.45">
      <c r="A35" s="8"/>
      <c r="B35" s="709"/>
      <c r="C35" s="711"/>
      <c r="D35" s="726"/>
      <c r="E35" s="727"/>
      <c r="F35" s="709"/>
      <c r="G35" s="711"/>
      <c r="H35" s="728" t="s">
        <v>37</v>
      </c>
      <c r="I35" s="729"/>
      <c r="J35" s="732"/>
      <c r="K35" s="733"/>
      <c r="L35" s="273" t="s">
        <v>405</v>
      </c>
      <c r="M35" s="709"/>
      <c r="N35" s="710"/>
      <c r="O35" s="710"/>
      <c r="P35" s="710"/>
      <c r="Q35" s="711"/>
      <c r="R35" s="23"/>
      <c r="S35" s="263"/>
      <c r="T35" s="263"/>
      <c r="U35" s="8"/>
      <c r="V35" s="8"/>
      <c r="W35" s="8"/>
    </row>
    <row r="36" spans="1:23" ht="17.25" customHeight="1" x14ac:dyDescent="0.45">
      <c r="A36" s="8"/>
      <c r="B36" s="720">
        <f>H28</f>
        <v>0</v>
      </c>
      <c r="C36" s="721"/>
      <c r="D36" s="722"/>
      <c r="E36" s="723"/>
      <c r="F36" s="722"/>
      <c r="G36" s="723"/>
      <c r="H36" s="712"/>
      <c r="I36" s="713"/>
      <c r="J36" s="722"/>
      <c r="K36" s="723"/>
      <c r="L36" s="327"/>
      <c r="M36" s="714"/>
      <c r="N36" s="715"/>
      <c r="O36" s="716"/>
      <c r="P36" s="705" t="s">
        <v>20</v>
      </c>
      <c r="Q36" s="705"/>
      <c r="R36" s="23"/>
      <c r="S36" s="294"/>
      <c r="T36" s="294"/>
      <c r="U36" s="8"/>
      <c r="V36" s="8"/>
      <c r="W36" s="8"/>
    </row>
    <row r="37" spans="1:23" ht="17.25" customHeight="1" x14ac:dyDescent="0.45">
      <c r="A37" s="8"/>
      <c r="B37" s="720">
        <f>H29</f>
        <v>0</v>
      </c>
      <c r="C37" s="721"/>
      <c r="D37" s="722"/>
      <c r="E37" s="723"/>
      <c r="F37" s="722"/>
      <c r="G37" s="723"/>
      <c r="H37" s="712"/>
      <c r="I37" s="713"/>
      <c r="J37" s="722"/>
      <c r="K37" s="723"/>
      <c r="L37" s="327"/>
      <c r="M37" s="714"/>
      <c r="N37" s="715"/>
      <c r="O37" s="716"/>
      <c r="P37" s="705" t="s">
        <v>20</v>
      </c>
      <c r="Q37" s="705"/>
      <c r="R37" s="23"/>
      <c r="S37" s="294"/>
      <c r="T37" s="294"/>
      <c r="U37" s="8"/>
      <c r="V37" s="8"/>
      <c r="W37" s="8"/>
    </row>
    <row r="38" spans="1:23" ht="17.25" customHeight="1" x14ac:dyDescent="0.45">
      <c r="A38" s="8"/>
      <c r="B38" s="720"/>
      <c r="C38" s="721"/>
      <c r="D38" s="722"/>
      <c r="E38" s="723"/>
      <c r="F38" s="722"/>
      <c r="G38" s="723"/>
      <c r="H38" s="712"/>
      <c r="I38" s="713"/>
      <c r="J38" s="722"/>
      <c r="K38" s="723"/>
      <c r="L38" s="327"/>
      <c r="M38" s="717"/>
      <c r="N38" s="718"/>
      <c r="O38" s="719"/>
      <c r="P38" s="705" t="s">
        <v>20</v>
      </c>
      <c r="Q38" s="705"/>
      <c r="R38" s="23"/>
      <c r="S38" s="294"/>
      <c r="T38" s="294"/>
      <c r="U38" s="8"/>
      <c r="V38" s="8"/>
      <c r="W38" s="8"/>
    </row>
    <row r="39" spans="1:23" ht="17.25" customHeight="1" x14ac:dyDescent="0.45">
      <c r="A39" s="8"/>
      <c r="B39" s="703" t="s">
        <v>83</v>
      </c>
      <c r="C39" s="704"/>
      <c r="D39" s="703"/>
      <c r="E39" s="703"/>
      <c r="F39" s="703"/>
      <c r="G39" s="703"/>
      <c r="H39" s="703"/>
      <c r="I39" s="703"/>
      <c r="J39" s="703"/>
      <c r="K39" s="703"/>
      <c r="L39" s="703"/>
      <c r="M39" s="702">
        <f>SUM(M36:O38)</f>
        <v>0</v>
      </c>
      <c r="N39" s="702"/>
      <c r="O39" s="702"/>
      <c r="P39" s="705" t="s">
        <v>20</v>
      </c>
      <c r="Q39" s="705"/>
      <c r="R39" s="263"/>
      <c r="S39" s="8"/>
      <c r="T39" s="8"/>
      <c r="U39" s="8"/>
      <c r="V39" s="8"/>
      <c r="W39" s="8"/>
    </row>
    <row r="40" spans="1:23" ht="12.75" customHeight="1" x14ac:dyDescent="0.45">
      <c r="A40" s="8"/>
      <c r="B40" s="87" t="s">
        <v>407</v>
      </c>
      <c r="C40" s="34"/>
      <c r="D40" s="34"/>
      <c r="E40" s="72"/>
      <c r="F40" s="34"/>
      <c r="G40" s="34"/>
      <c r="H40" s="34"/>
      <c r="I40" s="34"/>
      <c r="J40" s="34"/>
      <c r="K40" s="34"/>
      <c r="L40" s="8"/>
      <c r="M40" s="8"/>
      <c r="N40" s="8"/>
      <c r="O40" s="8"/>
      <c r="P40" s="8"/>
      <c r="Q40" s="8"/>
      <c r="T40" s="8"/>
      <c r="U40" s="8"/>
      <c r="V40" s="8"/>
      <c r="W40" s="8"/>
    </row>
    <row r="41" spans="1:23" ht="12.75" customHeight="1" x14ac:dyDescent="0.45">
      <c r="A41" s="8"/>
      <c r="B41" s="87" t="s">
        <v>421</v>
      </c>
      <c r="C41" s="34"/>
      <c r="D41" s="34"/>
      <c r="E41" s="72"/>
      <c r="F41" s="34"/>
      <c r="G41" s="34"/>
      <c r="H41" s="34"/>
      <c r="I41" s="34"/>
      <c r="J41" s="34"/>
      <c r="K41" s="34"/>
      <c r="L41" s="8"/>
      <c r="M41" s="8"/>
      <c r="N41" s="8"/>
      <c r="O41" s="8"/>
      <c r="P41" s="8"/>
      <c r="Q41" s="8"/>
      <c r="T41" s="8"/>
      <c r="U41" s="8"/>
      <c r="V41" s="8"/>
      <c r="W41" s="8"/>
    </row>
    <row r="42" spans="1:23" ht="12.75" customHeight="1" x14ac:dyDescent="0.45">
      <c r="A42" s="8"/>
      <c r="B42" s="87" t="s">
        <v>408</v>
      </c>
      <c r="C42" s="34"/>
      <c r="D42" s="34"/>
      <c r="E42" s="72"/>
      <c r="F42" s="34"/>
      <c r="G42" s="34"/>
      <c r="H42" s="34"/>
      <c r="I42" s="34"/>
      <c r="J42" s="34"/>
      <c r="K42" s="34"/>
      <c r="L42" s="8"/>
      <c r="M42" s="8"/>
      <c r="N42" s="8"/>
      <c r="O42" s="8"/>
      <c r="P42" s="8"/>
      <c r="Q42" s="8"/>
      <c r="T42" s="8"/>
      <c r="U42" s="8"/>
      <c r="V42" s="8"/>
      <c r="W42" s="8"/>
    </row>
    <row r="43" spans="1:23" ht="12.75" customHeight="1" x14ac:dyDescent="0.45">
      <c r="A43" s="8"/>
      <c r="B43" s="87" t="s">
        <v>409</v>
      </c>
      <c r="C43" s="34"/>
      <c r="D43" s="34"/>
      <c r="E43" s="72"/>
      <c r="F43" s="34"/>
      <c r="G43" s="34"/>
      <c r="H43" s="34"/>
      <c r="I43" s="34"/>
      <c r="J43" s="34"/>
      <c r="K43" s="34"/>
      <c r="L43" s="8"/>
      <c r="M43" s="8"/>
      <c r="N43" s="8"/>
      <c r="O43" s="8"/>
      <c r="P43" s="8"/>
      <c r="Q43" s="8"/>
      <c r="T43" s="8"/>
      <c r="U43" s="8"/>
      <c r="V43" s="8"/>
      <c r="W43" s="8"/>
    </row>
    <row r="44" spans="1:23" ht="12.75" customHeight="1" x14ac:dyDescent="0.45">
      <c r="A44" s="8"/>
      <c r="B44" s="87" t="s">
        <v>406</v>
      </c>
      <c r="C44" s="34"/>
      <c r="D44" s="34"/>
      <c r="E44" s="72"/>
      <c r="F44" s="34"/>
      <c r="G44" s="34"/>
      <c r="H44" s="34"/>
      <c r="I44" s="34"/>
      <c r="J44" s="34"/>
      <c r="K44" s="34"/>
      <c r="L44" s="8"/>
      <c r="M44" s="8"/>
      <c r="N44" s="8"/>
      <c r="O44" s="8"/>
      <c r="P44" s="8"/>
      <c r="Q44" s="8"/>
      <c r="T44" s="8"/>
      <c r="U44" s="8"/>
      <c r="V44" s="8"/>
      <c r="W44" s="8"/>
    </row>
    <row r="45" spans="1:23" ht="24" customHeight="1" x14ac:dyDescent="0.45">
      <c r="A45" s="8"/>
      <c r="B45" s="34"/>
      <c r="C45" s="34"/>
      <c r="D45" s="34"/>
      <c r="E45" s="72"/>
      <c r="F45" s="34"/>
      <c r="G45" s="34"/>
      <c r="H45" s="34"/>
      <c r="I45" s="34"/>
      <c r="J45" s="34"/>
      <c r="K45" s="34"/>
      <c r="L45" s="8"/>
      <c r="M45" s="8"/>
      <c r="N45" s="8"/>
      <c r="O45" s="8"/>
      <c r="P45" s="8"/>
      <c r="Q45" s="8"/>
      <c r="T45" s="8"/>
      <c r="U45" s="8"/>
      <c r="V45" s="8"/>
      <c r="W45" s="8"/>
    </row>
    <row r="46" spans="1:23" ht="24" customHeight="1" x14ac:dyDescent="0.45">
      <c r="A46" s="8"/>
      <c r="B46" s="34"/>
      <c r="C46" s="34"/>
      <c r="D46" s="34"/>
      <c r="E46" s="72"/>
      <c r="F46" s="34"/>
      <c r="G46" s="34"/>
      <c r="H46" s="34"/>
      <c r="I46" s="34"/>
      <c r="J46" s="34"/>
      <c r="K46" s="34"/>
      <c r="L46" s="8"/>
      <c r="M46" s="8"/>
      <c r="N46" s="8"/>
      <c r="O46" s="8"/>
      <c r="P46" s="8"/>
      <c r="Q46" s="8"/>
      <c r="T46" s="8"/>
      <c r="U46" s="8"/>
      <c r="V46" s="8"/>
      <c r="W46" s="8"/>
    </row>
    <row r="47" spans="1:23" ht="24" customHeight="1" x14ac:dyDescent="0.45">
      <c r="A47" s="8"/>
      <c r="B47" s="34"/>
      <c r="C47" s="34"/>
      <c r="D47" s="34"/>
      <c r="E47" s="72"/>
      <c r="F47" s="34"/>
      <c r="G47" s="34"/>
      <c r="H47" s="34"/>
      <c r="I47" s="34"/>
      <c r="J47" s="34"/>
      <c r="K47" s="34"/>
      <c r="L47" s="8"/>
      <c r="M47" s="8"/>
      <c r="N47" s="8"/>
      <c r="O47" s="8"/>
      <c r="P47" s="8"/>
      <c r="Q47" s="8"/>
      <c r="T47" s="8"/>
      <c r="U47" s="8"/>
      <c r="V47" s="8"/>
      <c r="W47" s="8"/>
    </row>
    <row r="48" spans="1:23" ht="24" customHeight="1" x14ac:dyDescent="0.45">
      <c r="A48" s="8"/>
      <c r="B48" s="34"/>
      <c r="C48" s="34"/>
      <c r="D48" s="34"/>
      <c r="E48" s="72"/>
      <c r="F48" s="34"/>
      <c r="G48" s="34"/>
      <c r="H48" s="34"/>
      <c r="I48" s="34"/>
      <c r="J48" s="34"/>
      <c r="K48" s="34"/>
      <c r="L48" s="8"/>
      <c r="M48" s="8"/>
      <c r="N48" s="8"/>
      <c r="O48" s="8"/>
      <c r="P48" s="8"/>
      <c r="Q48" s="8"/>
      <c r="T48" s="8"/>
      <c r="U48" s="8"/>
      <c r="V48" s="8"/>
      <c r="W48" s="8"/>
    </row>
    <row r="49" spans="1:23" ht="24" customHeight="1" x14ac:dyDescent="0.45">
      <c r="A49" s="8"/>
      <c r="B49" s="34"/>
      <c r="C49" s="34"/>
      <c r="D49" s="34"/>
      <c r="E49" s="72"/>
      <c r="F49" s="34"/>
      <c r="G49" s="34"/>
      <c r="H49" s="34"/>
      <c r="I49" s="34"/>
      <c r="J49" s="34"/>
      <c r="K49" s="34"/>
      <c r="L49" s="8"/>
      <c r="M49" s="8"/>
      <c r="N49" s="8"/>
      <c r="O49" s="8"/>
      <c r="P49" s="8"/>
      <c r="Q49" s="8"/>
      <c r="T49" s="8"/>
      <c r="U49" s="8"/>
      <c r="V49" s="8"/>
      <c r="W49" s="8"/>
    </row>
    <row r="50" spans="1:23" ht="24" customHeight="1" x14ac:dyDescent="0.45">
      <c r="A50" s="8"/>
      <c r="B50" s="34"/>
      <c r="C50" s="34"/>
      <c r="D50" s="34"/>
      <c r="E50" s="72"/>
      <c r="F50" s="34"/>
      <c r="G50" s="34"/>
      <c r="H50" s="34"/>
      <c r="I50" s="34"/>
      <c r="J50" s="34"/>
      <c r="K50" s="34"/>
      <c r="L50" s="8"/>
      <c r="M50" s="8"/>
      <c r="N50" s="8"/>
      <c r="O50" s="8"/>
      <c r="P50" s="8"/>
      <c r="Q50" s="8"/>
      <c r="T50" s="8"/>
      <c r="U50" s="8"/>
      <c r="V50" s="8"/>
      <c r="W50" s="8"/>
    </row>
    <row r="51" spans="1:23" ht="24" customHeight="1" x14ac:dyDescent="0.45">
      <c r="A51" s="8"/>
      <c r="B51" s="34"/>
      <c r="C51" s="34"/>
      <c r="D51" s="34"/>
      <c r="E51" s="72"/>
      <c r="F51" s="34"/>
      <c r="G51" s="34"/>
      <c r="H51" s="34"/>
      <c r="I51" s="34"/>
      <c r="J51" s="34"/>
      <c r="K51" s="34"/>
      <c r="L51" s="8"/>
      <c r="M51" s="8"/>
      <c r="N51" s="8"/>
      <c r="O51" s="8"/>
      <c r="P51" s="8"/>
      <c r="Q51" s="8"/>
      <c r="T51" s="8"/>
      <c r="U51" s="8"/>
      <c r="V51" s="8"/>
      <c r="W51" s="8"/>
    </row>
    <row r="52" spans="1:23" ht="24" customHeight="1" x14ac:dyDescent="0.45">
      <c r="A52" s="8"/>
      <c r="B52" s="34"/>
      <c r="C52" s="34"/>
      <c r="D52" s="34"/>
      <c r="E52" s="72"/>
      <c r="F52" s="34"/>
      <c r="G52" s="34"/>
      <c r="H52" s="34"/>
      <c r="I52" s="34"/>
      <c r="J52" s="34"/>
      <c r="K52" s="34"/>
      <c r="L52" s="8"/>
      <c r="M52" s="8"/>
      <c r="N52" s="8"/>
      <c r="O52" s="8"/>
      <c r="P52" s="8"/>
      <c r="Q52" s="8"/>
      <c r="T52" s="8"/>
      <c r="U52" s="8"/>
      <c r="V52" s="8"/>
      <c r="W52" s="8"/>
    </row>
    <row r="53" spans="1:23" ht="24" customHeight="1" x14ac:dyDescent="0.45">
      <c r="A53" s="8"/>
      <c r="B53" s="34"/>
      <c r="C53" s="34"/>
      <c r="D53" s="34"/>
      <c r="E53" s="72"/>
      <c r="F53" s="34"/>
      <c r="G53" s="34"/>
      <c r="H53" s="34"/>
      <c r="I53" s="34"/>
      <c r="J53" s="34"/>
      <c r="K53" s="34"/>
      <c r="L53" s="8"/>
      <c r="M53" s="8"/>
      <c r="N53" s="8"/>
      <c r="O53" s="8"/>
      <c r="P53" s="8"/>
      <c r="Q53" s="8"/>
      <c r="T53" s="8"/>
      <c r="U53" s="8"/>
      <c r="V53" s="8"/>
      <c r="W53" s="8"/>
    </row>
    <row r="54" spans="1:23" ht="24" customHeight="1" x14ac:dyDescent="0.45">
      <c r="A54" s="8"/>
      <c r="B54" s="34"/>
      <c r="C54" s="34"/>
      <c r="D54" s="34"/>
      <c r="E54" s="72"/>
      <c r="F54" s="34"/>
      <c r="G54" s="34"/>
      <c r="H54" s="34"/>
      <c r="I54" s="34"/>
      <c r="J54" s="34"/>
      <c r="K54" s="34"/>
      <c r="L54" s="8"/>
      <c r="M54" s="8"/>
      <c r="N54" s="8"/>
      <c r="O54" s="8"/>
      <c r="P54" s="8"/>
      <c r="Q54" s="8"/>
      <c r="T54" s="8"/>
      <c r="U54" s="8"/>
      <c r="V54" s="8"/>
      <c r="W54" s="8"/>
    </row>
    <row r="55" spans="1:23" ht="24" customHeight="1" x14ac:dyDescent="0.45">
      <c r="A55" s="8"/>
      <c r="B55" s="34"/>
      <c r="C55" s="34"/>
      <c r="D55" s="34"/>
      <c r="E55" s="72"/>
      <c r="F55" s="34"/>
      <c r="G55" s="34"/>
      <c r="H55" s="34"/>
      <c r="I55" s="34"/>
      <c r="J55" s="34"/>
      <c r="K55" s="34"/>
      <c r="L55" s="8"/>
      <c r="M55" s="8"/>
      <c r="N55" s="8"/>
      <c r="O55" s="8"/>
      <c r="P55" s="8"/>
      <c r="Q55" s="8"/>
      <c r="T55" s="8"/>
      <c r="U55" s="8"/>
      <c r="V55" s="8"/>
      <c r="W55" s="8"/>
    </row>
    <row r="56" spans="1:23" ht="24" customHeight="1" x14ac:dyDescent="0.45">
      <c r="A56" s="8"/>
      <c r="B56" s="34"/>
      <c r="C56" s="34"/>
      <c r="D56" s="34"/>
      <c r="E56" s="72"/>
      <c r="F56" s="34"/>
      <c r="G56" s="34"/>
      <c r="H56" s="34"/>
      <c r="I56" s="34"/>
      <c r="J56" s="34"/>
      <c r="K56" s="34"/>
      <c r="L56" s="8"/>
      <c r="M56" s="8"/>
      <c r="N56" s="8"/>
      <c r="O56" s="8"/>
      <c r="P56" s="8"/>
      <c r="Q56" s="8"/>
      <c r="T56" s="8"/>
      <c r="U56" s="8"/>
      <c r="V56" s="8"/>
      <c r="W56" s="8"/>
    </row>
    <row r="57" spans="1:23" ht="24" customHeight="1" x14ac:dyDescent="0.45">
      <c r="A57" s="8"/>
      <c r="B57" s="34"/>
      <c r="C57" s="34"/>
      <c r="D57" s="34"/>
      <c r="E57" s="72"/>
      <c r="F57" s="34"/>
      <c r="G57" s="34"/>
      <c r="H57" s="34"/>
      <c r="I57" s="34"/>
      <c r="J57" s="34"/>
      <c r="K57" s="34"/>
      <c r="L57" s="8"/>
      <c r="M57" s="8"/>
      <c r="N57" s="8"/>
      <c r="O57" s="8"/>
      <c r="P57" s="8"/>
      <c r="Q57" s="8"/>
      <c r="T57" s="8"/>
      <c r="U57" s="8"/>
      <c r="V57" s="8"/>
      <c r="W57" s="8"/>
    </row>
    <row r="58" spans="1:23" ht="24" customHeight="1" x14ac:dyDescent="0.45">
      <c r="A58" s="8"/>
      <c r="B58" s="34"/>
      <c r="C58" s="34"/>
      <c r="D58" s="34"/>
      <c r="E58" s="72"/>
      <c r="F58" s="34"/>
      <c r="G58" s="34"/>
      <c r="H58" s="34"/>
      <c r="I58" s="34"/>
      <c r="J58" s="34"/>
      <c r="K58" s="34"/>
      <c r="L58" s="8"/>
      <c r="M58" s="8"/>
      <c r="N58" s="8"/>
      <c r="O58" s="8"/>
      <c r="P58" s="8"/>
      <c r="Q58" s="8"/>
      <c r="T58" s="8"/>
      <c r="U58" s="8"/>
      <c r="V58" s="8"/>
      <c r="W58" s="8"/>
    </row>
    <row r="59" spans="1:23" ht="23.25" customHeight="1" x14ac:dyDescent="0.45">
      <c r="A59" s="8"/>
      <c r="B59" s="34" t="s">
        <v>279</v>
      </c>
      <c r="C59" s="34"/>
      <c r="D59" s="34"/>
      <c r="E59" s="72"/>
      <c r="F59" s="34"/>
      <c r="G59" s="34"/>
      <c r="H59" s="34"/>
      <c r="I59" s="34"/>
      <c r="J59" s="34"/>
      <c r="K59" s="328" t="s">
        <v>292</v>
      </c>
      <c r="L59" s="8"/>
      <c r="M59" s="8"/>
      <c r="N59" s="8"/>
      <c r="O59" s="8"/>
      <c r="P59" s="8"/>
      <c r="Q59" s="8"/>
      <c r="T59" s="8"/>
      <c r="U59" s="8"/>
      <c r="V59" s="8"/>
      <c r="W59" s="8"/>
    </row>
    <row r="60" spans="1:23" ht="23.25" customHeight="1" x14ac:dyDescent="0.45">
      <c r="A60" s="8"/>
      <c r="B60" s="308" t="s">
        <v>92</v>
      </c>
      <c r="C60" s="49" t="s">
        <v>280</v>
      </c>
      <c r="D60" s="49"/>
      <c r="E60" s="116"/>
      <c r="F60" s="49"/>
      <c r="G60" s="49"/>
      <c r="H60" s="49"/>
      <c r="I60" s="49"/>
      <c r="J60" s="49"/>
      <c r="K60" s="49"/>
      <c r="L60" s="49"/>
      <c r="M60" s="49"/>
      <c r="N60" s="49"/>
      <c r="O60" s="49"/>
      <c r="P60" s="49"/>
      <c r="Q60" s="49"/>
      <c r="R60" s="237"/>
      <c r="T60" s="8"/>
      <c r="U60" s="8"/>
      <c r="V60" s="8"/>
      <c r="W60" s="8"/>
    </row>
    <row r="61" spans="1:23" s="113" customFormat="1" ht="26.25" customHeight="1" x14ac:dyDescent="0.45">
      <c r="A61" s="145"/>
      <c r="B61" s="295"/>
      <c r="C61" s="804" t="s">
        <v>287</v>
      </c>
      <c r="D61" s="804"/>
      <c r="E61" s="804"/>
      <c r="F61" s="804"/>
      <c r="G61" s="804"/>
      <c r="H61" s="804"/>
      <c r="I61" s="804"/>
      <c r="J61" s="804"/>
      <c r="K61" s="804"/>
      <c r="L61" s="804"/>
      <c r="M61" s="804"/>
      <c r="N61" s="804"/>
      <c r="O61" s="804"/>
      <c r="P61" s="804"/>
      <c r="Q61" s="804"/>
      <c r="R61" s="804"/>
      <c r="T61" s="145"/>
      <c r="U61" s="145"/>
      <c r="V61" s="145"/>
      <c r="W61" s="145"/>
    </row>
    <row r="62" spans="1:23" ht="23.25" customHeight="1" x14ac:dyDescent="0.45">
      <c r="A62" s="8"/>
      <c r="B62" s="308" t="s">
        <v>92</v>
      </c>
      <c r="C62" s="49" t="s">
        <v>281</v>
      </c>
      <c r="D62" s="49"/>
      <c r="E62" s="116"/>
      <c r="F62" s="49"/>
      <c r="G62" s="49"/>
      <c r="H62" s="49"/>
      <c r="I62" s="49"/>
      <c r="J62" s="49"/>
      <c r="K62" s="49"/>
      <c r="L62" s="49"/>
      <c r="M62" s="49"/>
      <c r="N62" s="49"/>
      <c r="O62" s="49"/>
      <c r="P62" s="49"/>
      <c r="Q62" s="49"/>
      <c r="R62" s="237"/>
      <c r="T62" s="8"/>
      <c r="U62" s="8"/>
      <c r="V62" s="8"/>
      <c r="W62" s="8"/>
    </row>
    <row r="63" spans="1:23" s="113" customFormat="1" ht="41.25" customHeight="1" x14ac:dyDescent="0.45">
      <c r="A63" s="145"/>
      <c r="B63" s="295"/>
      <c r="C63" s="804" t="s">
        <v>288</v>
      </c>
      <c r="D63" s="804"/>
      <c r="E63" s="804"/>
      <c r="F63" s="804"/>
      <c r="G63" s="804"/>
      <c r="H63" s="804"/>
      <c r="I63" s="804"/>
      <c r="J63" s="804"/>
      <c r="K63" s="804"/>
      <c r="L63" s="804"/>
      <c r="M63" s="804"/>
      <c r="N63" s="804"/>
      <c r="O63" s="804"/>
      <c r="P63" s="804"/>
      <c r="Q63" s="804"/>
      <c r="R63" s="804"/>
    </row>
    <row r="64" spans="1:23" ht="23.25" customHeight="1" x14ac:dyDescent="0.45">
      <c r="A64" s="8"/>
      <c r="B64" s="308" t="s">
        <v>92</v>
      </c>
      <c r="C64" s="49" t="s">
        <v>282</v>
      </c>
      <c r="D64" s="49"/>
      <c r="E64" s="116"/>
      <c r="F64" s="49"/>
      <c r="G64" s="49"/>
      <c r="H64" s="49"/>
      <c r="I64" s="49"/>
      <c r="J64" s="49"/>
      <c r="K64" s="49"/>
      <c r="L64" s="49"/>
      <c r="M64" s="49"/>
      <c r="N64" s="49"/>
      <c r="O64" s="49"/>
      <c r="P64" s="49"/>
      <c r="Q64" s="49"/>
      <c r="R64" s="237"/>
      <c r="T64" s="1"/>
      <c r="U64" s="1"/>
      <c r="V64" s="1"/>
    </row>
    <row r="65" spans="1:22" s="113" customFormat="1" ht="24" customHeight="1" x14ac:dyDescent="0.45">
      <c r="A65" s="145"/>
      <c r="B65" s="295"/>
      <c r="C65" s="804" t="s">
        <v>283</v>
      </c>
      <c r="D65" s="804"/>
      <c r="E65" s="804"/>
      <c r="F65" s="804"/>
      <c r="G65" s="804"/>
      <c r="H65" s="804"/>
      <c r="I65" s="804"/>
      <c r="J65" s="804"/>
      <c r="K65" s="804"/>
      <c r="L65" s="804"/>
      <c r="M65" s="804"/>
      <c r="N65" s="804"/>
      <c r="O65" s="804"/>
      <c r="P65" s="804"/>
      <c r="Q65" s="804"/>
      <c r="R65" s="804"/>
    </row>
    <row r="66" spans="1:22" ht="23.25" customHeight="1" x14ac:dyDescent="0.45">
      <c r="A66" s="8"/>
      <c r="B66" s="308" t="s">
        <v>92</v>
      </c>
      <c r="C66" s="49" t="s">
        <v>284</v>
      </c>
      <c r="D66" s="49"/>
      <c r="E66" s="116"/>
      <c r="F66" s="49"/>
      <c r="G66" s="49"/>
      <c r="H66" s="49"/>
      <c r="I66" s="49"/>
      <c r="J66" s="49"/>
      <c r="K66" s="49"/>
      <c r="L66" s="49"/>
      <c r="M66" s="49"/>
      <c r="N66" s="49"/>
      <c r="O66" s="49"/>
      <c r="P66" s="49"/>
      <c r="Q66" s="49"/>
      <c r="R66" s="237"/>
      <c r="T66" s="1"/>
      <c r="U66" s="1"/>
      <c r="V66" s="1"/>
    </row>
    <row r="67" spans="1:22" s="113" customFormat="1" ht="23.25" customHeight="1" x14ac:dyDescent="0.45">
      <c r="A67" s="145"/>
      <c r="B67" s="295"/>
      <c r="C67" s="804" t="s">
        <v>289</v>
      </c>
      <c r="D67" s="804"/>
      <c r="E67" s="804"/>
      <c r="F67" s="804"/>
      <c r="G67" s="804"/>
      <c r="H67" s="804"/>
      <c r="I67" s="804"/>
      <c r="J67" s="804"/>
      <c r="K67" s="804"/>
      <c r="L67" s="804"/>
      <c r="M67" s="804"/>
      <c r="N67" s="804"/>
      <c r="O67" s="804"/>
      <c r="P67" s="804"/>
      <c r="Q67" s="804"/>
      <c r="R67" s="804"/>
    </row>
    <row r="68" spans="1:22" ht="23.25" customHeight="1" x14ac:dyDescent="0.45">
      <c r="A68" s="8"/>
      <c r="B68" s="308" t="s">
        <v>92</v>
      </c>
      <c r="C68" s="49" t="s">
        <v>285</v>
      </c>
      <c r="D68" s="49"/>
      <c r="E68" s="116"/>
      <c r="F68" s="49"/>
      <c r="G68" s="49"/>
      <c r="H68" s="49"/>
      <c r="I68" s="49"/>
      <c r="J68" s="49"/>
      <c r="K68" s="49"/>
      <c r="L68" s="49"/>
      <c r="M68" s="49"/>
      <c r="N68" s="49"/>
      <c r="O68" s="49"/>
      <c r="P68" s="49"/>
      <c r="Q68" s="49"/>
      <c r="R68" s="237"/>
      <c r="T68" s="1"/>
      <c r="U68" s="1"/>
      <c r="V68" s="1"/>
    </row>
    <row r="69" spans="1:22" s="113" customFormat="1" ht="14.25" customHeight="1" x14ac:dyDescent="0.45">
      <c r="A69" s="145"/>
      <c r="B69" s="295"/>
      <c r="C69" s="804" t="s">
        <v>290</v>
      </c>
      <c r="D69" s="804"/>
      <c r="E69" s="804"/>
      <c r="F69" s="804"/>
      <c r="G69" s="804"/>
      <c r="H69" s="804"/>
      <c r="I69" s="804"/>
      <c r="J69" s="804"/>
      <c r="K69" s="804"/>
      <c r="L69" s="804"/>
      <c r="M69" s="804"/>
      <c r="N69" s="804"/>
      <c r="O69" s="804"/>
      <c r="P69" s="804"/>
      <c r="Q69" s="804"/>
      <c r="R69" s="804"/>
    </row>
    <row r="70" spans="1:22" ht="23.25" customHeight="1" x14ac:dyDescent="0.45">
      <c r="A70" s="8"/>
      <c r="B70" s="308" t="s">
        <v>92</v>
      </c>
      <c r="C70" s="49" t="s">
        <v>286</v>
      </c>
      <c r="D70" s="49"/>
      <c r="E70" s="116"/>
      <c r="F70" s="49"/>
      <c r="G70" s="49"/>
      <c r="H70" s="49"/>
      <c r="I70" s="49"/>
      <c r="J70" s="49"/>
      <c r="K70" s="49"/>
      <c r="L70" s="49"/>
      <c r="M70" s="49"/>
      <c r="N70" s="49"/>
      <c r="O70" s="49"/>
      <c r="P70" s="49"/>
      <c r="Q70" s="49"/>
      <c r="R70" s="237"/>
      <c r="T70" s="1"/>
      <c r="U70" s="1"/>
      <c r="V70" s="1"/>
    </row>
    <row r="71" spans="1:22" s="113" customFormat="1" ht="26.25" customHeight="1" x14ac:dyDescent="0.45">
      <c r="A71" s="145"/>
      <c r="B71" s="295"/>
      <c r="C71" s="804" t="s">
        <v>291</v>
      </c>
      <c r="D71" s="804"/>
      <c r="E71" s="804"/>
      <c r="F71" s="804"/>
      <c r="G71" s="804"/>
      <c r="H71" s="804"/>
      <c r="I71" s="804"/>
      <c r="J71" s="804"/>
      <c r="K71" s="804"/>
      <c r="L71" s="804"/>
      <c r="M71" s="804"/>
      <c r="N71" s="804"/>
      <c r="O71" s="804"/>
      <c r="P71" s="804"/>
      <c r="Q71" s="804"/>
      <c r="R71" s="804"/>
    </row>
    <row r="72" spans="1:22" ht="23.25" customHeight="1" x14ac:dyDescent="0.45">
      <c r="A72" s="8"/>
      <c r="B72" s="49"/>
      <c r="C72" s="49"/>
      <c r="D72" s="49"/>
      <c r="E72" s="116"/>
      <c r="F72" s="49"/>
      <c r="G72" s="49"/>
      <c r="H72" s="49"/>
      <c r="I72" s="49"/>
      <c r="J72" s="49"/>
      <c r="K72" s="49"/>
      <c r="L72" s="49"/>
      <c r="M72" s="49"/>
      <c r="N72" s="49"/>
      <c r="O72" s="49"/>
      <c r="P72" s="49"/>
      <c r="Q72" s="49"/>
      <c r="R72" s="237"/>
      <c r="T72" s="1"/>
      <c r="U72" s="1"/>
      <c r="V72" s="1"/>
    </row>
    <row r="73" spans="1:22" ht="23.25" customHeight="1" x14ac:dyDescent="0.45">
      <c r="A73" s="8"/>
      <c r="B73" s="34" t="s">
        <v>428</v>
      </c>
      <c r="C73" s="49"/>
      <c r="D73" s="49"/>
      <c r="E73" s="116"/>
      <c r="F73" s="49"/>
      <c r="G73" s="49"/>
      <c r="H73" s="49"/>
      <c r="I73" s="49"/>
      <c r="J73" s="49"/>
      <c r="K73" s="49"/>
      <c r="L73" s="49"/>
      <c r="M73" s="49"/>
      <c r="N73" s="49"/>
      <c r="O73" s="49"/>
      <c r="P73" s="49"/>
      <c r="Q73" s="49"/>
      <c r="R73" s="237"/>
      <c r="T73" s="1"/>
      <c r="U73" s="1"/>
      <c r="V73" s="1"/>
    </row>
    <row r="74" spans="1:22" ht="23.25" customHeight="1" x14ac:dyDescent="0.45">
      <c r="A74" s="8"/>
      <c r="B74" s="308" t="s">
        <v>92</v>
      </c>
      <c r="C74" s="49" t="s">
        <v>403</v>
      </c>
      <c r="D74" s="49"/>
      <c r="E74" s="116"/>
      <c r="F74" s="49"/>
      <c r="G74" s="49"/>
      <c r="H74" s="49"/>
      <c r="I74" s="49"/>
      <c r="J74" s="49"/>
      <c r="K74" s="49"/>
      <c r="L74" s="49"/>
      <c r="M74" s="49"/>
      <c r="N74" s="49"/>
      <c r="O74" s="49"/>
      <c r="P74" s="49"/>
      <c r="Q74" s="49"/>
      <c r="R74" s="237"/>
      <c r="T74" s="1"/>
      <c r="U74" s="1"/>
      <c r="V74" s="1"/>
    </row>
    <row r="75" spans="1:22" ht="23.25" customHeight="1" x14ac:dyDescent="0.45">
      <c r="A75" s="8"/>
      <c r="B75" s="49"/>
      <c r="C75" s="49"/>
      <c r="D75" s="49"/>
      <c r="E75" s="116"/>
      <c r="F75" s="49"/>
      <c r="G75" s="49"/>
      <c r="H75" s="49"/>
      <c r="I75" s="49"/>
      <c r="J75" s="49"/>
      <c r="K75" s="49"/>
      <c r="L75" s="49"/>
      <c r="M75" s="49"/>
      <c r="N75" s="49"/>
      <c r="O75" s="49"/>
      <c r="P75" s="49"/>
      <c r="Q75" s="49"/>
      <c r="R75" s="237"/>
      <c r="T75" s="1"/>
      <c r="U75" s="1"/>
      <c r="V75" s="1"/>
    </row>
    <row r="76" spans="1:22" ht="23.25" customHeight="1" x14ac:dyDescent="0.45">
      <c r="B76" s="145" t="s">
        <v>422</v>
      </c>
      <c r="C76" s="34"/>
      <c r="D76" s="34"/>
      <c r="E76" s="72"/>
      <c r="F76" s="34"/>
      <c r="G76" s="34"/>
      <c r="H76" s="34"/>
      <c r="I76" s="34"/>
      <c r="J76" s="34"/>
      <c r="K76" s="34"/>
      <c r="L76" s="8"/>
      <c r="M76" s="8"/>
      <c r="N76" s="8"/>
      <c r="O76" s="8"/>
      <c r="P76" s="8"/>
      <c r="Q76" s="8"/>
      <c r="T76" s="1"/>
      <c r="U76" s="1"/>
      <c r="V76" s="1"/>
    </row>
    <row r="77" spans="1:22" ht="76.5" customHeight="1" x14ac:dyDescent="0.45">
      <c r="A77" s="8"/>
      <c r="B77" s="798"/>
      <c r="C77" s="799"/>
      <c r="D77" s="799"/>
      <c r="E77" s="799"/>
      <c r="F77" s="799"/>
      <c r="G77" s="799"/>
      <c r="H77" s="799"/>
      <c r="I77" s="799"/>
      <c r="J77" s="799"/>
      <c r="K77" s="799"/>
      <c r="L77" s="799"/>
      <c r="M77" s="799"/>
      <c r="N77" s="799"/>
      <c r="O77" s="799"/>
      <c r="P77" s="799"/>
      <c r="Q77" s="800"/>
      <c r="T77" s="1"/>
      <c r="U77" s="1"/>
      <c r="V77" s="1"/>
    </row>
    <row r="78" spans="1:22" ht="56.25" x14ac:dyDescent="0.45">
      <c r="A78" s="8"/>
      <c r="B78" s="154" t="s">
        <v>219</v>
      </c>
      <c r="C78" s="624" t="s">
        <v>228</v>
      </c>
      <c r="D78" s="624"/>
      <c r="E78" s="624"/>
      <c r="F78" s="624"/>
      <c r="G78" s="624"/>
      <c r="H78" s="624"/>
      <c r="I78" s="624"/>
      <c r="J78" s="624"/>
      <c r="K78" s="624"/>
      <c r="L78" s="624"/>
      <c r="M78" s="624"/>
      <c r="N78" s="624"/>
      <c r="O78" s="624"/>
      <c r="P78" s="624"/>
      <c r="Q78" s="624"/>
      <c r="T78" s="1"/>
      <c r="U78" s="1"/>
      <c r="V78" s="1"/>
    </row>
    <row r="79" spans="1:22" ht="12.75" customHeight="1" x14ac:dyDescent="0.45">
      <c r="A79" s="8"/>
      <c r="B79" s="87"/>
      <c r="C79" s="8"/>
      <c r="D79" s="8"/>
      <c r="E79" s="4"/>
      <c r="F79" s="8"/>
      <c r="G79" s="8"/>
      <c r="H79" s="8"/>
      <c r="I79" s="8"/>
      <c r="J79" s="8"/>
      <c r="K79" s="8"/>
      <c r="L79" s="8"/>
      <c r="M79" s="8"/>
      <c r="N79" s="8"/>
      <c r="O79" s="8"/>
      <c r="P79" s="8"/>
      <c r="Q79" s="8"/>
      <c r="T79" s="1"/>
      <c r="U79" s="1"/>
      <c r="V79" s="1"/>
    </row>
    <row r="80" spans="1:22" x14ac:dyDescent="0.45">
      <c r="A80" s="8"/>
      <c r="B80" s="49" t="s">
        <v>38</v>
      </c>
      <c r="C80" s="34"/>
      <c r="D80" s="49"/>
      <c r="E80" s="116"/>
      <c r="F80" s="49"/>
      <c r="G80" s="49"/>
      <c r="H80" s="49"/>
      <c r="I80" s="49"/>
      <c r="J80" s="49"/>
      <c r="K80" s="49"/>
      <c r="L80" s="49"/>
      <c r="M80" s="49"/>
      <c r="N80" s="49"/>
      <c r="O80" s="49"/>
      <c r="P80" s="49"/>
      <c r="Q80" s="8"/>
      <c r="T80" s="1"/>
      <c r="U80" s="1"/>
      <c r="V80" s="1"/>
    </row>
    <row r="81" spans="1:22" x14ac:dyDescent="0.45">
      <c r="A81" s="8"/>
      <c r="B81" s="801" t="s">
        <v>39</v>
      </c>
      <c r="C81" s="801"/>
      <c r="D81" s="801"/>
      <c r="E81" s="801"/>
      <c r="F81" s="801"/>
      <c r="G81" s="801"/>
      <c r="H81" s="801"/>
      <c r="I81" s="801"/>
      <c r="J81" s="801"/>
      <c r="K81" s="801"/>
      <c r="L81" s="801"/>
      <c r="M81" s="801"/>
      <c r="N81" s="801"/>
      <c r="O81" s="801"/>
      <c r="P81" s="801"/>
      <c r="Q81" s="8"/>
      <c r="T81" s="1"/>
      <c r="U81" s="1"/>
      <c r="V81" s="1"/>
    </row>
    <row r="82" spans="1:22" x14ac:dyDescent="0.45">
      <c r="B82" s="802" t="s">
        <v>220</v>
      </c>
      <c r="C82" s="803"/>
      <c r="D82" s="803"/>
      <c r="E82" s="803"/>
      <c r="F82" s="803"/>
      <c r="G82" s="803"/>
      <c r="H82" s="803"/>
      <c r="I82" s="803"/>
      <c r="J82" s="803"/>
      <c r="K82" s="803"/>
      <c r="L82" s="803"/>
      <c r="M82" s="803"/>
      <c r="N82" s="803"/>
      <c r="O82" s="803"/>
      <c r="P82" s="803"/>
      <c r="Q82" s="8"/>
      <c r="T82" s="1"/>
      <c r="U82" s="1"/>
      <c r="V82" s="1"/>
    </row>
    <row r="83" spans="1:22" s="299" customFormat="1" ht="15" customHeight="1" x14ac:dyDescent="0.2">
      <c r="C83" s="805" t="s">
        <v>424</v>
      </c>
      <c r="D83" s="806"/>
      <c r="E83" s="806" t="s">
        <v>433</v>
      </c>
      <c r="F83" s="806"/>
      <c r="G83" s="806"/>
      <c r="H83" s="806"/>
      <c r="I83" s="806"/>
      <c r="J83" s="806"/>
      <c r="K83" s="806"/>
      <c r="L83" s="331"/>
      <c r="M83" s="300"/>
      <c r="N83" s="300"/>
      <c r="O83" s="300"/>
      <c r="P83" s="301"/>
    </row>
    <row r="84" spans="1:22" s="299" customFormat="1" ht="15" customHeight="1" x14ac:dyDescent="0.2">
      <c r="C84" s="302"/>
      <c r="D84" s="329"/>
      <c r="E84" s="807" t="s">
        <v>434</v>
      </c>
      <c r="F84" s="807"/>
      <c r="G84" s="807"/>
      <c r="H84" s="807"/>
      <c r="I84" s="807"/>
      <c r="J84" s="807"/>
      <c r="K84" s="807"/>
      <c r="L84" s="332"/>
      <c r="M84" s="301"/>
      <c r="N84" s="301"/>
      <c r="O84" s="301"/>
      <c r="P84" s="301"/>
    </row>
    <row r="85" spans="1:22" s="299" customFormat="1" ht="15" customHeight="1" x14ac:dyDescent="0.2">
      <c r="C85" s="302"/>
      <c r="D85" s="329"/>
      <c r="E85" s="807" t="s">
        <v>435</v>
      </c>
      <c r="F85" s="807"/>
      <c r="G85" s="807"/>
      <c r="H85" s="807"/>
      <c r="I85" s="807"/>
      <c r="J85" s="807"/>
      <c r="K85" s="807"/>
      <c r="L85" s="332"/>
      <c r="M85" s="301"/>
      <c r="N85" s="301"/>
      <c r="O85" s="301"/>
      <c r="P85" s="301"/>
    </row>
    <row r="86" spans="1:22" s="299" customFormat="1" ht="15" customHeight="1" x14ac:dyDescent="0.2">
      <c r="C86" s="303"/>
      <c r="D86" s="304"/>
      <c r="E86" s="808" t="s">
        <v>436</v>
      </c>
      <c r="F86" s="808"/>
      <c r="G86" s="808"/>
      <c r="H86" s="808"/>
      <c r="I86" s="808"/>
      <c r="J86" s="808"/>
      <c r="K86" s="808"/>
      <c r="L86" s="333"/>
      <c r="M86" s="301"/>
      <c r="N86" s="301"/>
      <c r="O86" s="301"/>
      <c r="P86" s="301"/>
    </row>
    <row r="87" spans="1:22" x14ac:dyDescent="0.45">
      <c r="B87" s="8"/>
      <c r="C87" s="4"/>
      <c r="D87" s="153"/>
      <c r="E87" s="8"/>
      <c r="F87" s="8"/>
      <c r="G87" s="8"/>
      <c r="H87" s="8"/>
      <c r="I87" s="8"/>
      <c r="J87" s="8"/>
      <c r="K87" s="8"/>
      <c r="L87" s="8"/>
      <c r="M87" s="8"/>
      <c r="N87" s="8"/>
      <c r="O87" s="8"/>
      <c r="P87" s="8"/>
      <c r="Q87" s="8"/>
      <c r="T87" s="1"/>
      <c r="U87" s="1"/>
      <c r="V87" s="1"/>
    </row>
    <row r="88" spans="1:22" x14ac:dyDescent="0.45">
      <c r="B88" s="8"/>
      <c r="C88" s="4"/>
      <c r="D88" s="153"/>
      <c r="E88" s="8"/>
      <c r="F88" s="8"/>
      <c r="G88" s="8"/>
      <c r="H88" s="8"/>
      <c r="I88" s="8"/>
      <c r="J88" s="8"/>
      <c r="K88" s="8"/>
      <c r="L88" s="8"/>
      <c r="M88" s="8"/>
      <c r="N88" s="8"/>
      <c r="O88" s="8"/>
      <c r="P88" s="8"/>
      <c r="Q88" s="8"/>
      <c r="T88" s="1"/>
      <c r="U88" s="1"/>
      <c r="V88" s="1"/>
    </row>
    <row r="89" spans="1:22" x14ac:dyDescent="0.45">
      <c r="B89" s="8"/>
      <c r="C89" s="4"/>
      <c r="D89" s="153"/>
      <c r="E89" s="8"/>
      <c r="F89" s="8"/>
      <c r="G89" s="8"/>
      <c r="H89" s="8"/>
      <c r="I89" s="8"/>
      <c r="J89" s="8"/>
      <c r="K89" s="8"/>
      <c r="L89" s="8"/>
      <c r="M89" s="8"/>
      <c r="N89" s="8"/>
      <c r="O89" s="8"/>
      <c r="P89" s="8"/>
      <c r="Q89" s="8"/>
      <c r="T89" s="1"/>
      <c r="U89" s="1"/>
      <c r="V89" s="1"/>
    </row>
    <row r="90" spans="1:22" x14ac:dyDescent="0.45">
      <c r="B90" s="797"/>
      <c r="C90" s="797"/>
      <c r="D90" s="797"/>
      <c r="E90" s="797"/>
      <c r="F90" s="797"/>
      <c r="G90" s="797"/>
      <c r="H90" s="797"/>
      <c r="I90" s="797"/>
      <c r="J90" s="797"/>
      <c r="K90" s="797"/>
      <c r="L90" s="797"/>
      <c r="M90" s="797"/>
      <c r="N90" s="797"/>
      <c r="O90" s="797"/>
      <c r="P90" s="797"/>
    </row>
    <row r="91" spans="1:22" x14ac:dyDescent="0.45">
      <c r="B91" s="28"/>
      <c r="F91" s="2"/>
    </row>
    <row r="92" spans="1:22" x14ac:dyDescent="0.45">
      <c r="F92" s="2"/>
    </row>
    <row r="93" spans="1:22" x14ac:dyDescent="0.45">
      <c r="C93" s="2"/>
      <c r="D93" s="265"/>
      <c r="E93" s="1"/>
    </row>
    <row r="94" spans="1:22" x14ac:dyDescent="0.45">
      <c r="C94" s="2"/>
      <c r="D94" s="265"/>
      <c r="E94" s="1"/>
    </row>
    <row r="95" spans="1:22" x14ac:dyDescent="0.45">
      <c r="C95" s="2"/>
      <c r="D95" s="265"/>
      <c r="E95" s="1"/>
    </row>
    <row r="96" spans="1:22" x14ac:dyDescent="0.45">
      <c r="C96" s="2"/>
      <c r="D96" s="265"/>
      <c r="E96" s="1"/>
    </row>
    <row r="97" spans="3:5" x14ac:dyDescent="0.45">
      <c r="C97" s="2"/>
      <c r="D97" s="265"/>
      <c r="E97" s="1"/>
    </row>
    <row r="98" spans="3:5" x14ac:dyDescent="0.45">
      <c r="C98" s="2"/>
      <c r="D98" s="265"/>
      <c r="E98" s="1"/>
    </row>
  </sheetData>
  <mergeCells count="121">
    <mergeCell ref="B12:Q12"/>
    <mergeCell ref="B3:E4"/>
    <mergeCell ref="F4:I4"/>
    <mergeCell ref="J4:M4"/>
    <mergeCell ref="B6:E6"/>
    <mergeCell ref="H6:I6"/>
    <mergeCell ref="L6:M6"/>
    <mergeCell ref="J6:K6"/>
    <mergeCell ref="F30:G30"/>
    <mergeCell ref="C14:F14"/>
    <mergeCell ref="B5:E5"/>
    <mergeCell ref="B7:E7"/>
    <mergeCell ref="K14:Q14"/>
    <mergeCell ref="M15:Q15"/>
    <mergeCell ref="K15:L15"/>
    <mergeCell ref="K16:L16"/>
    <mergeCell ref="K17:L17"/>
    <mergeCell ref="H30:K30"/>
    <mergeCell ref="L29:M29"/>
    <mergeCell ref="H28:K28"/>
    <mergeCell ref="L30:M30"/>
    <mergeCell ref="H29:K29"/>
    <mergeCell ref="I14:J14"/>
    <mergeCell ref="I16:I17"/>
    <mergeCell ref="B90:P90"/>
    <mergeCell ref="B77:Q77"/>
    <mergeCell ref="C78:Q78"/>
    <mergeCell ref="B81:P81"/>
    <mergeCell ref="B82:P82"/>
    <mergeCell ref="C61:R61"/>
    <mergeCell ref="C63:R63"/>
    <mergeCell ref="C65:R65"/>
    <mergeCell ref="C67:R67"/>
    <mergeCell ref="C69:R69"/>
    <mergeCell ref="C71:R71"/>
    <mergeCell ref="C83:D83"/>
    <mergeCell ref="E83:K83"/>
    <mergeCell ref="E84:K84"/>
    <mergeCell ref="E85:K85"/>
    <mergeCell ref="E86:K86"/>
    <mergeCell ref="K18:L18"/>
    <mergeCell ref="M16:Q16"/>
    <mergeCell ref="M22:Q22"/>
    <mergeCell ref="F27:G27"/>
    <mergeCell ref="C19:F22"/>
    <mergeCell ref="B26:G26"/>
    <mergeCell ref="M18:Q18"/>
    <mergeCell ref="B29:E29"/>
    <mergeCell ref="M19:Q19"/>
    <mergeCell ref="L28:M28"/>
    <mergeCell ref="C15:F18"/>
    <mergeCell ref="B28:E28"/>
    <mergeCell ref="H26:Q26"/>
    <mergeCell ref="H27:K27"/>
    <mergeCell ref="L27:M27"/>
    <mergeCell ref="B27:E27"/>
    <mergeCell ref="B19:B22"/>
    <mergeCell ref="M20:Q20"/>
    <mergeCell ref="B15:B18"/>
    <mergeCell ref="H15:H18"/>
    <mergeCell ref="J15:J18"/>
    <mergeCell ref="G16:G17"/>
    <mergeCell ref="F3:I3"/>
    <mergeCell ref="J3:M3"/>
    <mergeCell ref="F5:G5"/>
    <mergeCell ref="H5:I5"/>
    <mergeCell ref="J5:K5"/>
    <mergeCell ref="L5:M5"/>
    <mergeCell ref="F7:G7"/>
    <mergeCell ref="H7:I7"/>
    <mergeCell ref="J7:K7"/>
    <mergeCell ref="L7:M7"/>
    <mergeCell ref="F6:G6"/>
    <mergeCell ref="D34:E35"/>
    <mergeCell ref="F34:G35"/>
    <mergeCell ref="H35:I35"/>
    <mergeCell ref="H34:I34"/>
    <mergeCell ref="H36:I36"/>
    <mergeCell ref="J34:K35"/>
    <mergeCell ref="H37:I37"/>
    <mergeCell ref="K1:Q1"/>
    <mergeCell ref="H19:H22"/>
    <mergeCell ref="G14:H14"/>
    <mergeCell ref="B30:E30"/>
    <mergeCell ref="F29:G29"/>
    <mergeCell ref="J19:J22"/>
    <mergeCell ref="G20:G21"/>
    <mergeCell ref="I20:I21"/>
    <mergeCell ref="N27:Q27"/>
    <mergeCell ref="N28:Q28"/>
    <mergeCell ref="N29:Q29"/>
    <mergeCell ref="N30:Q30"/>
    <mergeCell ref="F28:G28"/>
    <mergeCell ref="K22:L22"/>
    <mergeCell ref="K20:L20"/>
    <mergeCell ref="K21:L21"/>
    <mergeCell ref="K19:L19"/>
    <mergeCell ref="M39:O39"/>
    <mergeCell ref="B39:L39"/>
    <mergeCell ref="P36:Q36"/>
    <mergeCell ref="P37:Q37"/>
    <mergeCell ref="P38:Q38"/>
    <mergeCell ref="P39:Q39"/>
    <mergeCell ref="M34:Q35"/>
    <mergeCell ref="H38:I38"/>
    <mergeCell ref="M36:O36"/>
    <mergeCell ref="M37:O37"/>
    <mergeCell ref="M38:O38"/>
    <mergeCell ref="B36:C36"/>
    <mergeCell ref="B37:C37"/>
    <mergeCell ref="B38:C38"/>
    <mergeCell ref="D36:E36"/>
    <mergeCell ref="D37:E37"/>
    <mergeCell ref="D38:E38"/>
    <mergeCell ref="F36:G36"/>
    <mergeCell ref="F37:G37"/>
    <mergeCell ref="F38:G38"/>
    <mergeCell ref="J36:K36"/>
    <mergeCell ref="J37:K37"/>
    <mergeCell ref="J38:K38"/>
    <mergeCell ref="B34:C35"/>
  </mergeCells>
  <phoneticPr fontId="1"/>
  <dataValidations count="5">
    <dataValidation type="list" allowBlank="1" showInputMessage="1" showErrorMessage="1" sqref="D36:D38" xr:uid="{533A4C7D-3F45-430B-8211-A5ACC593414C}">
      <formula1>"自己資金,融資,補助金等,その他"</formula1>
    </dataValidation>
    <dataValidation type="list" allowBlank="1" showInputMessage="1" showErrorMessage="1" sqref="B60 B62 B64 B66 B68 B70 B74" xr:uid="{FEFE64C2-245D-413D-9F65-C2F9BB252279}">
      <formula1>"□, ■"</formula1>
    </dataValidation>
    <dataValidation type="list" allowBlank="1" showInputMessage="1" showErrorMessage="1" sqref="F36:G38" xr:uid="{E59E728D-6CDC-4038-9B92-9D9894F7012E}">
      <formula1>"農業改良資金,その他資金,－"</formula1>
    </dataValidation>
    <dataValidation type="list" allowBlank="1" showInputMessage="1" showErrorMessage="1" sqref="J36:K38" xr:uid="{E61D96D4-A313-4477-8498-108597634B51}">
      <formula1>"みどり投資促進税制,その他,－"</formula1>
    </dataValidation>
    <dataValidation type="list" allowBlank="1" showInputMessage="1" showErrorMessage="1" sqref="L36:L38 M38" xr:uid="{1314C5ED-9BD7-481F-A8A2-CA0DACE36694}">
      <formula1>"○,－"</formula1>
    </dataValidation>
  </dataValidations>
  <pageMargins left="0.59055118110236227" right="0.51181102362204722" top="0.59055118110236227" bottom="0.23622047244094491" header="0.31496062992125984" footer="0.19685039370078741"/>
  <pageSetup paperSize="9" scale="76" fitToHeight="0" orientation="portrait" verticalDpi="1200" r:id="rId1"/>
  <ignoredErrors>
    <ignoredError sqref="H7:I7"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B266-8D52-4485-87B1-025CB911FBBD}">
  <sheetPr>
    <tabColor rgb="FF00B050"/>
  </sheetPr>
  <dimension ref="A1:G20"/>
  <sheetViews>
    <sheetView zoomScaleNormal="100" workbookViewId="0"/>
  </sheetViews>
  <sheetFormatPr defaultRowHeight="18" customHeight="1" x14ac:dyDescent="0.45"/>
  <cols>
    <col min="1" max="1" width="22.21875" style="242" customWidth="1"/>
    <col min="2" max="2" width="21.77734375" style="242" customWidth="1"/>
    <col min="3" max="3" width="7.44140625" style="242" customWidth="1"/>
    <col min="4" max="5" width="11.88671875" style="242" customWidth="1"/>
    <col min="6" max="6" width="8.88671875" style="246" hidden="1" customWidth="1"/>
    <col min="7" max="7" width="24.5546875" style="242" hidden="1" customWidth="1"/>
    <col min="8" max="16384" width="8.88671875" style="242"/>
  </cols>
  <sheetData>
    <row r="1" spans="1:7" ht="18" customHeight="1" x14ac:dyDescent="0.45">
      <c r="A1" s="251" t="s">
        <v>301</v>
      </c>
      <c r="F1" s="246">
        <f>COUNTIF('１（６）所得目標－５その他'!F36:G38,"農業改良資金")</f>
        <v>0</v>
      </c>
      <c r="G1" s="274" t="str">
        <f>IF(F1&gt;=1,"農業改良資金該当あり","農業改良資金該当なし")</f>
        <v>農業改良資金該当なし</v>
      </c>
    </row>
    <row r="2" spans="1:7" ht="18" customHeight="1" x14ac:dyDescent="0.45">
      <c r="F2" s="246">
        <f>COUNTIF('１（６）所得目標－５その他'!J36:K38,"みどり投資促進税制")</f>
        <v>0</v>
      </c>
      <c r="G2" s="274" t="str">
        <f>IF(F2&gt;=1,"みどり投資促進税制該当あり","みどり投資促進税制該当なし")</f>
        <v>みどり投資促進税制該当なし</v>
      </c>
    </row>
    <row r="3" spans="1:7" ht="18" customHeight="1" x14ac:dyDescent="0.45">
      <c r="A3" s="833" t="s">
        <v>297</v>
      </c>
      <c r="B3" s="833"/>
      <c r="C3" s="833"/>
      <c r="D3" s="833"/>
      <c r="E3" s="833"/>
      <c r="F3" s="246">
        <f>F1+F2</f>
        <v>0</v>
      </c>
    </row>
    <row r="5" spans="1:7" ht="18" customHeight="1" x14ac:dyDescent="0.45">
      <c r="A5" s="252" t="s">
        <v>390</v>
      </c>
      <c r="B5" s="834">
        <f>'１（１）－（４）　概況、計画'!E7:E7</f>
        <v>0</v>
      </c>
      <c r="C5" s="834"/>
      <c r="D5" s="834"/>
      <c r="E5" s="834"/>
    </row>
    <row r="6" spans="1:7" ht="18" customHeight="1" x14ac:dyDescent="0.45">
      <c r="A6" s="246" t="s">
        <v>302</v>
      </c>
    </row>
    <row r="7" spans="1:7" ht="18" customHeight="1" x14ac:dyDescent="0.45">
      <c r="A7" s="246" t="s">
        <v>303</v>
      </c>
    </row>
    <row r="9" spans="1:7" s="244" customFormat="1" ht="36.75" customHeight="1" x14ac:dyDescent="0.45">
      <c r="A9" s="838" t="s">
        <v>298</v>
      </c>
      <c r="B9" s="839"/>
      <c r="C9" s="243" t="s">
        <v>299</v>
      </c>
      <c r="D9" s="840" t="s">
        <v>300</v>
      </c>
      <c r="E9" s="840"/>
      <c r="F9" s="253"/>
    </row>
    <row r="10" spans="1:7" ht="51.75" customHeight="1" x14ac:dyDescent="0.45">
      <c r="A10" s="841" t="s">
        <v>306</v>
      </c>
      <c r="B10" s="241" t="s">
        <v>304</v>
      </c>
      <c r="C10" s="239" t="str">
        <f>IF(F1&gt;=1,"■","□")</f>
        <v>□</v>
      </c>
      <c r="D10" s="836" t="s">
        <v>310</v>
      </c>
      <c r="E10" s="836"/>
    </row>
    <row r="11" spans="1:7" ht="51.75" customHeight="1" x14ac:dyDescent="0.45">
      <c r="A11" s="842"/>
      <c r="B11" s="241" t="s">
        <v>307</v>
      </c>
      <c r="C11" s="239" t="s">
        <v>249</v>
      </c>
      <c r="D11" s="835" t="s">
        <v>311</v>
      </c>
      <c r="E11" s="836"/>
    </row>
    <row r="12" spans="1:7" ht="51.75" customHeight="1" x14ac:dyDescent="0.45">
      <c r="A12" s="842"/>
      <c r="B12" s="241" t="s">
        <v>308</v>
      </c>
      <c r="C12" s="239" t="s">
        <v>249</v>
      </c>
      <c r="D12" s="835" t="s">
        <v>311</v>
      </c>
      <c r="E12" s="836"/>
    </row>
    <row r="13" spans="1:7" ht="51.75" customHeight="1" x14ac:dyDescent="0.45">
      <c r="A13" s="842"/>
      <c r="B13" s="247" t="s">
        <v>318</v>
      </c>
      <c r="C13" s="239" t="s">
        <v>249</v>
      </c>
      <c r="D13" s="836" t="s">
        <v>312</v>
      </c>
      <c r="E13" s="836"/>
    </row>
    <row r="14" spans="1:7" ht="51.75" customHeight="1" x14ac:dyDescent="0.45">
      <c r="A14" s="842"/>
      <c r="B14" s="247" t="s">
        <v>319</v>
      </c>
      <c r="C14" s="239" t="s">
        <v>249</v>
      </c>
      <c r="D14" s="836" t="s">
        <v>313</v>
      </c>
      <c r="E14" s="836"/>
    </row>
    <row r="15" spans="1:7" ht="51.75" customHeight="1" x14ac:dyDescent="0.45">
      <c r="A15" s="843"/>
      <c r="B15" s="247" t="s">
        <v>309</v>
      </c>
      <c r="C15" s="239" t="s">
        <v>249</v>
      </c>
      <c r="D15" s="836" t="s">
        <v>314</v>
      </c>
      <c r="E15" s="836"/>
    </row>
    <row r="16" spans="1:7" ht="51.75" customHeight="1" x14ac:dyDescent="0.45">
      <c r="A16" s="245" t="s">
        <v>305</v>
      </c>
      <c r="B16" s="245"/>
      <c r="C16" s="239" t="str">
        <f>IF(F2&gt;=1,"■","□")</f>
        <v>□</v>
      </c>
      <c r="D16" s="836" t="s">
        <v>315</v>
      </c>
      <c r="E16" s="836"/>
    </row>
    <row r="17" spans="1:5" ht="27" customHeight="1" x14ac:dyDescent="0.45">
      <c r="A17" s="837" t="s">
        <v>317</v>
      </c>
      <c r="B17" s="837"/>
      <c r="C17" s="837"/>
      <c r="D17" s="837"/>
      <c r="E17" s="837"/>
    </row>
    <row r="18" spans="1:5" ht="27" customHeight="1" x14ac:dyDescent="0.45">
      <c r="A18" s="831" t="s">
        <v>316</v>
      </c>
      <c r="B18" s="831"/>
      <c r="C18" s="831"/>
      <c r="D18" s="831"/>
      <c r="E18" s="831"/>
    </row>
    <row r="19" spans="1:5" ht="27" customHeight="1" x14ac:dyDescent="0.45">
      <c r="A19" s="832" t="s">
        <v>430</v>
      </c>
      <c r="B19" s="832"/>
      <c r="C19" s="832"/>
      <c r="D19" s="832"/>
      <c r="E19" s="832"/>
    </row>
    <row r="20" spans="1:5" ht="27" customHeight="1" x14ac:dyDescent="0.45">
      <c r="A20" s="832" t="s">
        <v>320</v>
      </c>
      <c r="B20" s="831"/>
      <c r="C20" s="831"/>
      <c r="D20" s="831"/>
      <c r="E20" s="831"/>
    </row>
  </sheetData>
  <mergeCells count="16">
    <mergeCell ref="A18:E18"/>
    <mergeCell ref="A19:E19"/>
    <mergeCell ref="A20:E20"/>
    <mergeCell ref="A3:E3"/>
    <mergeCell ref="B5:E5"/>
    <mergeCell ref="D11:E11"/>
    <mergeCell ref="D12:E12"/>
    <mergeCell ref="D13:E13"/>
    <mergeCell ref="D14:E14"/>
    <mergeCell ref="D15:E15"/>
    <mergeCell ref="A17:E17"/>
    <mergeCell ref="D16:E16"/>
    <mergeCell ref="A9:B9"/>
    <mergeCell ref="D9:E9"/>
    <mergeCell ref="D10:E10"/>
    <mergeCell ref="A10:A15"/>
  </mergeCells>
  <phoneticPr fontId="1"/>
  <conditionalFormatting sqref="A1:E25">
    <cfRule type="expression" dxfId="2" priority="1">
      <formula>$F$3&lt;1</formula>
    </cfRule>
  </conditionalFormatting>
  <pageMargins left="0.70866141732283472" right="0.31496062992125984" top="0.74803149606299213" bottom="0.39370078740157483" header="0.31496062992125984" footer="0.31496062992125984"/>
  <pageSetup paperSize="9" orientation="portrait"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71392-05AC-40F3-8691-46705E89EEE3}">
  <sheetPr>
    <tabColor rgb="FF00B050"/>
  </sheetPr>
  <dimension ref="A1:K28"/>
  <sheetViews>
    <sheetView zoomScaleNormal="100" workbookViewId="0"/>
  </sheetViews>
  <sheetFormatPr defaultRowHeight="18.75" customHeight="1" x14ac:dyDescent="0.45"/>
  <cols>
    <col min="1" max="1" width="7.44140625" style="238" customWidth="1"/>
    <col min="2" max="2" width="5.21875" style="238" customWidth="1"/>
    <col min="3" max="3" width="5.44140625" style="238" customWidth="1"/>
    <col min="4" max="4" width="21.88671875" style="238" customWidth="1"/>
    <col min="5" max="6" width="8.33203125" style="238" customWidth="1"/>
    <col min="7" max="7" width="6.77734375" style="238" customWidth="1"/>
    <col min="8" max="8" width="8.33203125" style="238" customWidth="1"/>
    <col min="9" max="9" width="5.33203125" style="238" customWidth="1"/>
    <col min="10" max="11" width="0" style="238" hidden="1" customWidth="1"/>
    <col min="12" max="16384" width="8.88671875" style="238"/>
  </cols>
  <sheetData>
    <row r="1" spans="1:11" ht="18.75" customHeight="1" x14ac:dyDescent="0.45">
      <c r="A1" s="251" t="s">
        <v>321</v>
      </c>
      <c r="J1" s="264">
        <f>別表１!F1</f>
        <v>0</v>
      </c>
      <c r="K1" s="264" t="str">
        <f>別表１!G1</f>
        <v>農業改良資金該当なし</v>
      </c>
    </row>
    <row r="2" spans="1:11" ht="18.75" customHeight="1" x14ac:dyDescent="0.45">
      <c r="J2" s="264">
        <f>別表１!F2</f>
        <v>0</v>
      </c>
      <c r="K2" s="264" t="str">
        <f>別表１!G2</f>
        <v>みどり投資促進税制該当なし</v>
      </c>
    </row>
    <row r="3" spans="1:11" ht="18.75" customHeight="1" x14ac:dyDescent="0.45">
      <c r="J3" s="264">
        <f>J1+J2</f>
        <v>0</v>
      </c>
    </row>
    <row r="4" spans="1:11" ht="18.75" customHeight="1" x14ac:dyDescent="0.45">
      <c r="A4" s="833" t="s">
        <v>324</v>
      </c>
      <c r="B4" s="833"/>
      <c r="C4" s="833"/>
      <c r="D4" s="833"/>
      <c r="E4" s="833"/>
      <c r="F4" s="833"/>
      <c r="G4" s="833"/>
      <c r="H4" s="833"/>
      <c r="I4" s="833"/>
      <c r="J4" s="244"/>
    </row>
    <row r="6" spans="1:11" ht="18.75" customHeight="1" x14ac:dyDescent="0.45">
      <c r="A6" s="847" t="s">
        <v>327</v>
      </c>
      <c r="B6" s="847"/>
      <c r="C6" s="847"/>
      <c r="D6" s="847"/>
      <c r="E6" s="846">
        <f>別表１!B5</f>
        <v>0</v>
      </c>
      <c r="F6" s="846"/>
      <c r="G6" s="846"/>
      <c r="H6" s="846"/>
      <c r="I6" s="846"/>
    </row>
    <row r="7" spans="1:11" ht="18.75" customHeight="1" x14ac:dyDescent="0.45">
      <c r="A7" s="246" t="s">
        <v>328</v>
      </c>
    </row>
    <row r="8" spans="1:11" ht="18.75" customHeight="1" x14ac:dyDescent="0.45">
      <c r="A8" s="246" t="s">
        <v>329</v>
      </c>
    </row>
    <row r="10" spans="1:11" s="240" customFormat="1" ht="37.5" customHeight="1" x14ac:dyDescent="0.45">
      <c r="A10" s="854" t="s">
        <v>330</v>
      </c>
      <c r="B10" s="854"/>
      <c r="C10" s="239" t="s">
        <v>331</v>
      </c>
      <c r="D10" s="239" t="s">
        <v>332</v>
      </c>
      <c r="E10" s="248" t="s">
        <v>336</v>
      </c>
      <c r="F10" s="248" t="s">
        <v>333</v>
      </c>
      <c r="G10" s="248" t="s">
        <v>337</v>
      </c>
      <c r="H10" s="248" t="s">
        <v>334</v>
      </c>
      <c r="I10" s="248" t="s">
        <v>335</v>
      </c>
    </row>
    <row r="11" spans="1:11" ht="31.5" customHeight="1" x14ac:dyDescent="0.45">
      <c r="A11" s="848" t="s">
        <v>371</v>
      </c>
      <c r="B11" s="309" t="s">
        <v>393</v>
      </c>
      <c r="C11" s="316"/>
      <c r="D11" s="311"/>
      <c r="E11" s="310"/>
      <c r="F11" s="317"/>
      <c r="G11" s="324"/>
      <c r="H11" s="317"/>
      <c r="I11" s="312"/>
    </row>
    <row r="12" spans="1:11" ht="31.5" customHeight="1" x14ac:dyDescent="0.45">
      <c r="A12" s="849"/>
      <c r="B12" s="309" t="s">
        <v>393</v>
      </c>
      <c r="C12" s="316"/>
      <c r="D12" s="311"/>
      <c r="E12" s="310"/>
      <c r="F12" s="317"/>
      <c r="G12" s="324"/>
      <c r="H12" s="317"/>
      <c r="I12" s="312"/>
    </row>
    <row r="13" spans="1:11" ht="31.5" customHeight="1" x14ac:dyDescent="0.45">
      <c r="A13" s="850"/>
      <c r="B13" s="851" t="s">
        <v>395</v>
      </c>
      <c r="C13" s="852"/>
      <c r="D13" s="852"/>
      <c r="E13" s="852"/>
      <c r="F13" s="852"/>
      <c r="G13" s="853"/>
      <c r="H13" s="250">
        <f>SUM(H11:H12)</f>
        <v>0</v>
      </c>
      <c r="I13" s="254"/>
    </row>
    <row r="14" spans="1:11" ht="31.5" customHeight="1" x14ac:dyDescent="0.45">
      <c r="A14" s="848" t="s">
        <v>371</v>
      </c>
      <c r="B14" s="309" t="s">
        <v>393</v>
      </c>
      <c r="C14" s="316"/>
      <c r="D14" s="311"/>
      <c r="E14" s="310"/>
      <c r="F14" s="317"/>
      <c r="G14" s="324"/>
      <c r="H14" s="317"/>
      <c r="I14" s="312"/>
    </row>
    <row r="15" spans="1:11" ht="31.5" customHeight="1" x14ac:dyDescent="0.45">
      <c r="A15" s="849"/>
      <c r="B15" s="309" t="s">
        <v>393</v>
      </c>
      <c r="C15" s="316"/>
      <c r="D15" s="311"/>
      <c r="E15" s="310"/>
      <c r="F15" s="317"/>
      <c r="G15" s="324"/>
      <c r="H15" s="317"/>
      <c r="I15" s="312"/>
    </row>
    <row r="16" spans="1:11" ht="31.5" customHeight="1" x14ac:dyDescent="0.45">
      <c r="A16" s="850"/>
      <c r="B16" s="851" t="s">
        <v>395</v>
      </c>
      <c r="C16" s="852"/>
      <c r="D16" s="852"/>
      <c r="E16" s="852"/>
      <c r="F16" s="852"/>
      <c r="G16" s="853"/>
      <c r="H16" s="250">
        <f>SUM(H14:H15)</f>
        <v>0</v>
      </c>
      <c r="I16" s="254"/>
    </row>
    <row r="17" spans="1:9" ht="31.5" customHeight="1" x14ac:dyDescent="0.45">
      <c r="A17" s="848" t="s">
        <v>371</v>
      </c>
      <c r="B17" s="309" t="s">
        <v>393</v>
      </c>
      <c r="C17" s="316"/>
      <c r="D17" s="311"/>
      <c r="E17" s="310"/>
      <c r="F17" s="317"/>
      <c r="G17" s="324"/>
      <c r="H17" s="317"/>
      <c r="I17" s="312"/>
    </row>
    <row r="18" spans="1:9" ht="31.5" customHeight="1" x14ac:dyDescent="0.45">
      <c r="A18" s="849"/>
      <c r="B18" s="309" t="s">
        <v>393</v>
      </c>
      <c r="C18" s="316"/>
      <c r="D18" s="311"/>
      <c r="E18" s="310"/>
      <c r="F18" s="317"/>
      <c r="G18" s="324"/>
      <c r="H18" s="317"/>
      <c r="I18" s="312"/>
    </row>
    <row r="19" spans="1:9" ht="31.5" customHeight="1" x14ac:dyDescent="0.45">
      <c r="A19" s="850"/>
      <c r="B19" s="851" t="s">
        <v>395</v>
      </c>
      <c r="C19" s="852"/>
      <c r="D19" s="852"/>
      <c r="E19" s="852"/>
      <c r="F19" s="852"/>
      <c r="G19" s="853"/>
      <c r="H19" s="250">
        <f>SUM(H17:H18)</f>
        <v>0</v>
      </c>
      <c r="I19" s="254"/>
    </row>
    <row r="20" spans="1:9" ht="31.5" customHeight="1" x14ac:dyDescent="0.45">
      <c r="A20" s="851" t="s">
        <v>394</v>
      </c>
      <c r="B20" s="852"/>
      <c r="C20" s="852"/>
      <c r="D20" s="852"/>
      <c r="E20" s="852"/>
      <c r="F20" s="852"/>
      <c r="G20" s="853"/>
      <c r="H20" s="250">
        <f>H13+H16+H19</f>
        <v>0</v>
      </c>
      <c r="I20" s="254"/>
    </row>
    <row r="21" spans="1:9" ht="8.25" customHeight="1" x14ac:dyDescent="0.45"/>
    <row r="22" spans="1:9" ht="18.75" customHeight="1" x14ac:dyDescent="0.45">
      <c r="A22" s="845" t="s">
        <v>339</v>
      </c>
      <c r="B22" s="845"/>
      <c r="C22" s="845"/>
      <c r="D22" s="845"/>
      <c r="E22" s="845"/>
      <c r="F22" s="845"/>
      <c r="G22" s="845"/>
      <c r="H22" s="845"/>
      <c r="I22" s="845"/>
    </row>
    <row r="23" spans="1:9" ht="18.75" customHeight="1" x14ac:dyDescent="0.45">
      <c r="A23" s="845" t="s">
        <v>338</v>
      </c>
      <c r="B23" s="845"/>
      <c r="C23" s="845"/>
      <c r="D23" s="845"/>
      <c r="E23" s="845"/>
      <c r="F23" s="845"/>
      <c r="G23" s="845"/>
      <c r="H23" s="845"/>
      <c r="I23" s="845"/>
    </row>
    <row r="24" spans="1:9" ht="68.25" customHeight="1" x14ac:dyDescent="0.45">
      <c r="A24" s="844" t="s">
        <v>364</v>
      </c>
      <c r="B24" s="845"/>
      <c r="C24" s="845"/>
      <c r="D24" s="845"/>
      <c r="E24" s="845"/>
      <c r="F24" s="845"/>
      <c r="G24" s="845"/>
      <c r="H24" s="845"/>
      <c r="I24" s="845"/>
    </row>
    <row r="25" spans="1:9" ht="33" customHeight="1" x14ac:dyDescent="0.45">
      <c r="A25" s="844" t="s">
        <v>365</v>
      </c>
      <c r="B25" s="845"/>
      <c r="C25" s="845"/>
      <c r="D25" s="845"/>
      <c r="E25" s="845"/>
      <c r="F25" s="845"/>
      <c r="G25" s="845"/>
      <c r="H25" s="845"/>
      <c r="I25" s="845"/>
    </row>
    <row r="26" spans="1:9" ht="33" customHeight="1" x14ac:dyDescent="0.45">
      <c r="A26" s="844" t="s">
        <v>366</v>
      </c>
      <c r="B26" s="844"/>
      <c r="C26" s="844"/>
      <c r="D26" s="844"/>
      <c r="E26" s="844"/>
      <c r="F26" s="844"/>
      <c r="G26" s="844"/>
      <c r="H26" s="844"/>
      <c r="I26" s="844"/>
    </row>
    <row r="27" spans="1:9" ht="77.25" customHeight="1" x14ac:dyDescent="0.45">
      <c r="A27" s="844" t="s">
        <v>340</v>
      </c>
      <c r="B27" s="844"/>
      <c r="C27" s="844"/>
      <c r="D27" s="844"/>
      <c r="E27" s="844"/>
      <c r="F27" s="844"/>
      <c r="G27" s="844"/>
      <c r="H27" s="844"/>
      <c r="I27" s="844"/>
    </row>
    <row r="28" spans="1:9" ht="18.75" customHeight="1" x14ac:dyDescent="0.45">
      <c r="A28" s="845" t="s">
        <v>410</v>
      </c>
      <c r="B28" s="845"/>
      <c r="C28" s="845"/>
      <c r="D28" s="845"/>
      <c r="E28" s="845"/>
      <c r="F28" s="845"/>
      <c r="G28" s="845"/>
      <c r="H28" s="845"/>
      <c r="I28" s="845"/>
    </row>
  </sheetData>
  <mergeCells count="18">
    <mergeCell ref="A4:I4"/>
    <mergeCell ref="A10:B10"/>
    <mergeCell ref="A22:I22"/>
    <mergeCell ref="A23:I23"/>
    <mergeCell ref="A24:I24"/>
    <mergeCell ref="B19:G19"/>
    <mergeCell ref="B16:G16"/>
    <mergeCell ref="B13:G13"/>
    <mergeCell ref="A25:I25"/>
    <mergeCell ref="A26:I26"/>
    <mergeCell ref="A28:I28"/>
    <mergeCell ref="A27:I27"/>
    <mergeCell ref="E6:I6"/>
    <mergeCell ref="A6:D6"/>
    <mergeCell ref="A11:A13"/>
    <mergeCell ref="A14:A16"/>
    <mergeCell ref="A17:A19"/>
    <mergeCell ref="A20:G20"/>
  </mergeCells>
  <phoneticPr fontId="1"/>
  <conditionalFormatting sqref="A1:I29">
    <cfRule type="expression" dxfId="1" priority="1">
      <formula>$J$3&lt;1</formula>
    </cfRule>
  </conditionalFormatting>
  <dataValidations count="1">
    <dataValidation type="list" allowBlank="1" showInputMessage="1" showErrorMessage="1" sqref="I11:I12 I14:I15 I17:I18" xr:uid="{707529DB-47DB-4DE2-9548-9570208F29FE}">
      <formula1>"ア,イ,ウ,エ,オ,カ"</formula1>
    </dataValidation>
  </dataValidations>
  <pageMargins left="0.70866141732283472" right="0.15748031496062992" top="0.31496062992125984" bottom="0.35433070866141736" header="0.31496062992125984" footer="0.31496062992125984"/>
  <pageSetup paperSize="9" orientation="portrait"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CEB7-F340-475E-A7C0-199A97357C7C}">
  <sheetPr>
    <tabColor rgb="FF00B050"/>
  </sheetPr>
  <dimension ref="A1:J37"/>
  <sheetViews>
    <sheetView workbookViewId="0"/>
  </sheetViews>
  <sheetFormatPr defaultRowHeight="18.75" customHeight="1" x14ac:dyDescent="0.45"/>
  <cols>
    <col min="1" max="1" width="5.21875" style="238" customWidth="1"/>
    <col min="2" max="3" width="8.88671875" style="238"/>
    <col min="4" max="4" width="5.5546875" style="238" customWidth="1"/>
    <col min="5" max="5" width="6.77734375" style="238" customWidth="1"/>
    <col min="6" max="6" width="10.6640625" style="238" customWidth="1"/>
    <col min="7" max="7" width="7.6640625" style="238" customWidth="1"/>
    <col min="8" max="9" width="7.5546875" style="238" customWidth="1"/>
    <col min="10" max="10" width="7.33203125" style="238" customWidth="1"/>
    <col min="11" max="16384" width="8.88671875" style="238"/>
  </cols>
  <sheetData>
    <row r="1" spans="1:10" ht="18.75" customHeight="1" x14ac:dyDescent="0.45">
      <c r="A1" s="251" t="s">
        <v>322</v>
      </c>
    </row>
    <row r="3" spans="1:10" ht="18.75" customHeight="1" x14ac:dyDescent="0.45">
      <c r="A3" s="833" t="s">
        <v>325</v>
      </c>
      <c r="B3" s="833"/>
      <c r="C3" s="833"/>
      <c r="D3" s="833"/>
      <c r="E3" s="833"/>
      <c r="F3" s="833"/>
      <c r="G3" s="833"/>
      <c r="H3" s="833"/>
      <c r="I3" s="833"/>
      <c r="J3" s="833"/>
    </row>
    <row r="5" spans="1:10" ht="18.75" customHeight="1" x14ac:dyDescent="0.45">
      <c r="A5" s="846" t="s">
        <v>341</v>
      </c>
      <c r="B5" s="846"/>
      <c r="C5" s="846"/>
      <c r="D5" s="846"/>
      <c r="E5" s="846"/>
      <c r="F5" s="846">
        <f>別表１!B5</f>
        <v>0</v>
      </c>
      <c r="G5" s="846"/>
      <c r="H5" s="846"/>
      <c r="I5" s="846"/>
      <c r="J5" s="846"/>
    </row>
    <row r="6" spans="1:10" ht="18.75" customHeight="1" x14ac:dyDescent="0.45">
      <c r="A6" s="246" t="s">
        <v>328</v>
      </c>
    </row>
    <row r="7" spans="1:10" ht="18.75" customHeight="1" x14ac:dyDescent="0.45">
      <c r="A7" s="246" t="s">
        <v>363</v>
      </c>
    </row>
    <row r="9" spans="1:10" ht="18.75" customHeight="1" x14ac:dyDescent="0.45">
      <c r="A9" s="14" t="s">
        <v>342</v>
      </c>
    </row>
    <row r="10" spans="1:10" ht="11.25" customHeight="1" x14ac:dyDescent="0.45"/>
    <row r="11" spans="1:10" s="240" customFormat="1" ht="18.75" customHeight="1" x14ac:dyDescent="0.45">
      <c r="A11" s="872" t="s">
        <v>331</v>
      </c>
      <c r="B11" s="870" t="s">
        <v>343</v>
      </c>
      <c r="C11" s="880"/>
      <c r="D11" s="880"/>
      <c r="E11" s="871"/>
      <c r="F11" s="870" t="s">
        <v>345</v>
      </c>
      <c r="G11" s="880"/>
      <c r="H11" s="880"/>
      <c r="I11" s="880"/>
      <c r="J11" s="871"/>
    </row>
    <row r="12" spans="1:10" s="240" customFormat="1" ht="18.75" customHeight="1" x14ac:dyDescent="0.45">
      <c r="A12" s="879"/>
      <c r="B12" s="875" t="s">
        <v>344</v>
      </c>
      <c r="C12" s="876"/>
      <c r="D12" s="874" t="s">
        <v>356</v>
      </c>
      <c r="E12" s="874" t="s">
        <v>361</v>
      </c>
      <c r="F12" s="872" t="s">
        <v>346</v>
      </c>
      <c r="G12" s="872" t="s">
        <v>347</v>
      </c>
      <c r="H12" s="870" t="s">
        <v>348</v>
      </c>
      <c r="I12" s="871"/>
      <c r="J12" s="872" t="s">
        <v>351</v>
      </c>
    </row>
    <row r="13" spans="1:10" ht="18.75" customHeight="1" x14ac:dyDescent="0.45">
      <c r="A13" s="873"/>
      <c r="B13" s="877"/>
      <c r="C13" s="878"/>
      <c r="D13" s="873"/>
      <c r="E13" s="873"/>
      <c r="F13" s="873"/>
      <c r="G13" s="873"/>
      <c r="H13" s="239" t="s">
        <v>349</v>
      </c>
      <c r="I13" s="239" t="s">
        <v>350</v>
      </c>
      <c r="J13" s="873"/>
    </row>
    <row r="14" spans="1:10" ht="13.5" customHeight="1" x14ac:dyDescent="0.45">
      <c r="A14" s="255"/>
      <c r="B14" s="875"/>
      <c r="C14" s="876"/>
      <c r="D14" s="255"/>
      <c r="E14" s="256" t="s">
        <v>397</v>
      </c>
      <c r="F14" s="255"/>
      <c r="G14" s="255"/>
      <c r="H14" s="255"/>
      <c r="I14" s="255"/>
      <c r="J14" s="256" t="s">
        <v>397</v>
      </c>
    </row>
    <row r="15" spans="1:10" ht="36" customHeight="1" x14ac:dyDescent="0.45">
      <c r="A15" s="881"/>
      <c r="B15" s="866" t="s">
        <v>398</v>
      </c>
      <c r="C15" s="867"/>
      <c r="D15" s="884" t="s">
        <v>396</v>
      </c>
      <c r="E15" s="886">
        <v>80</v>
      </c>
      <c r="F15" s="861"/>
      <c r="G15" s="861"/>
      <c r="H15" s="861"/>
      <c r="I15" s="861"/>
      <c r="J15" s="862"/>
    </row>
    <row r="16" spans="1:10" ht="36" customHeight="1" x14ac:dyDescent="0.45">
      <c r="A16" s="882"/>
      <c r="B16" s="868" t="s">
        <v>399</v>
      </c>
      <c r="C16" s="869"/>
      <c r="D16" s="885"/>
      <c r="E16" s="887"/>
      <c r="F16" s="856"/>
      <c r="G16" s="856"/>
      <c r="H16" s="856"/>
      <c r="I16" s="856"/>
      <c r="J16" s="858"/>
    </row>
    <row r="17" spans="1:10" ht="36" customHeight="1" x14ac:dyDescent="0.45">
      <c r="A17" s="883"/>
      <c r="B17" s="866" t="s">
        <v>398</v>
      </c>
      <c r="C17" s="867"/>
      <c r="D17" s="859"/>
      <c r="E17" s="857"/>
      <c r="F17" s="855"/>
      <c r="G17" s="855"/>
      <c r="H17" s="855"/>
      <c r="I17" s="855"/>
      <c r="J17" s="857"/>
    </row>
    <row r="18" spans="1:10" ht="36" customHeight="1" x14ac:dyDescent="0.45">
      <c r="A18" s="882"/>
      <c r="B18" s="868" t="s">
        <v>399</v>
      </c>
      <c r="C18" s="869"/>
      <c r="D18" s="860"/>
      <c r="E18" s="858"/>
      <c r="F18" s="856"/>
      <c r="G18" s="856"/>
      <c r="H18" s="856"/>
      <c r="I18" s="856"/>
      <c r="J18" s="858"/>
    </row>
    <row r="19" spans="1:10" ht="36" customHeight="1" x14ac:dyDescent="0.45">
      <c r="A19" s="883"/>
      <c r="B19" s="866" t="s">
        <v>398</v>
      </c>
      <c r="C19" s="867"/>
      <c r="D19" s="859"/>
      <c r="E19" s="857"/>
      <c r="F19" s="855"/>
      <c r="G19" s="855"/>
      <c r="H19" s="855"/>
      <c r="I19" s="855"/>
      <c r="J19" s="857"/>
    </row>
    <row r="20" spans="1:10" ht="36" customHeight="1" x14ac:dyDescent="0.45">
      <c r="A20" s="882"/>
      <c r="B20" s="868" t="s">
        <v>399</v>
      </c>
      <c r="C20" s="869"/>
      <c r="D20" s="860"/>
      <c r="E20" s="858"/>
      <c r="F20" s="856"/>
      <c r="G20" s="856"/>
      <c r="H20" s="856"/>
      <c r="I20" s="856"/>
      <c r="J20" s="858"/>
    </row>
    <row r="21" spans="1:10" ht="9" customHeight="1" x14ac:dyDescent="0.45"/>
    <row r="22" spans="1:10" ht="18.75" customHeight="1" x14ac:dyDescent="0.45">
      <c r="A22" s="246" t="s">
        <v>357</v>
      </c>
    </row>
    <row r="23" spans="1:10" ht="18.75" customHeight="1" x14ac:dyDescent="0.45">
      <c r="A23" s="246" t="s">
        <v>358</v>
      </c>
    </row>
    <row r="24" spans="1:10" ht="18.75" customHeight="1" x14ac:dyDescent="0.45">
      <c r="A24" s="246" t="s">
        <v>359</v>
      </c>
    </row>
    <row r="25" spans="1:10" ht="18.75" customHeight="1" x14ac:dyDescent="0.45">
      <c r="A25" s="246" t="s">
        <v>360</v>
      </c>
    </row>
    <row r="27" spans="1:10" ht="18.75" customHeight="1" x14ac:dyDescent="0.45">
      <c r="A27" s="14" t="s">
        <v>352</v>
      </c>
    </row>
    <row r="28" spans="1:10" ht="11.25" customHeight="1" x14ac:dyDescent="0.45"/>
    <row r="29" spans="1:10" s="240" customFormat="1" ht="27.75" customHeight="1" x14ac:dyDescent="0.45">
      <c r="A29" s="239" t="s">
        <v>331</v>
      </c>
      <c r="B29" s="870" t="s">
        <v>353</v>
      </c>
      <c r="C29" s="880"/>
      <c r="D29" s="880"/>
      <c r="E29" s="880"/>
      <c r="F29" s="880"/>
      <c r="G29" s="880"/>
      <c r="H29" s="880"/>
      <c r="I29" s="880"/>
      <c r="J29" s="871"/>
    </row>
    <row r="30" spans="1:10" ht="36.75" customHeight="1" x14ac:dyDescent="0.45">
      <c r="A30" s="316"/>
      <c r="B30" s="863"/>
      <c r="C30" s="864"/>
      <c r="D30" s="864"/>
      <c r="E30" s="864"/>
      <c r="F30" s="249" t="s">
        <v>362</v>
      </c>
      <c r="G30" s="864"/>
      <c r="H30" s="864"/>
      <c r="I30" s="864"/>
      <c r="J30" s="865"/>
    </row>
    <row r="31" spans="1:10" ht="36.75" customHeight="1" x14ac:dyDescent="0.45">
      <c r="A31" s="316"/>
      <c r="B31" s="863"/>
      <c r="C31" s="864"/>
      <c r="D31" s="864"/>
      <c r="E31" s="864"/>
      <c r="F31" s="249" t="s">
        <v>362</v>
      </c>
      <c r="G31" s="864"/>
      <c r="H31" s="864"/>
      <c r="I31" s="864"/>
      <c r="J31" s="865"/>
    </row>
    <row r="32" spans="1:10" ht="9" customHeight="1" x14ac:dyDescent="0.45"/>
    <row r="33" spans="1:2" ht="18.75" customHeight="1" x14ac:dyDescent="0.45">
      <c r="A33" s="246" t="s">
        <v>354</v>
      </c>
    </row>
    <row r="35" spans="1:2" ht="18.75" customHeight="1" x14ac:dyDescent="0.45">
      <c r="A35" s="251" t="s">
        <v>355</v>
      </c>
    </row>
    <row r="36" spans="1:2" ht="18.75" customHeight="1" x14ac:dyDescent="0.45">
      <c r="A36" s="238" t="s">
        <v>388</v>
      </c>
    </row>
    <row r="37" spans="1:2" ht="18.75" customHeight="1" x14ac:dyDescent="0.45">
      <c r="A37" s="313" t="s">
        <v>249</v>
      </c>
      <c r="B37" s="238" t="s">
        <v>389</v>
      </c>
    </row>
  </sheetData>
  <mergeCells count="49">
    <mergeCell ref="B12:C13"/>
    <mergeCell ref="A11:A13"/>
    <mergeCell ref="B29:J29"/>
    <mergeCell ref="F11:J11"/>
    <mergeCell ref="B11:E11"/>
    <mergeCell ref="B19:C19"/>
    <mergeCell ref="B20:C20"/>
    <mergeCell ref="B14:C14"/>
    <mergeCell ref="B18:C18"/>
    <mergeCell ref="A15:A16"/>
    <mergeCell ref="A17:A18"/>
    <mergeCell ref="A19:A20"/>
    <mergeCell ref="D15:D16"/>
    <mergeCell ref="E15:E16"/>
    <mergeCell ref="G15:G16"/>
    <mergeCell ref="H15:H16"/>
    <mergeCell ref="B30:E30"/>
    <mergeCell ref="B31:E31"/>
    <mergeCell ref="G30:J30"/>
    <mergeCell ref="G31:J31"/>
    <mergeCell ref="A3:J3"/>
    <mergeCell ref="A5:E5"/>
    <mergeCell ref="F5:J5"/>
    <mergeCell ref="B15:C15"/>
    <mergeCell ref="B16:C16"/>
    <mergeCell ref="B17:C17"/>
    <mergeCell ref="H12:I12"/>
    <mergeCell ref="J12:J13"/>
    <mergeCell ref="G12:G13"/>
    <mergeCell ref="F12:F13"/>
    <mergeCell ref="E12:E13"/>
    <mergeCell ref="D12:D13"/>
    <mergeCell ref="I15:I16"/>
    <mergeCell ref="J15:J16"/>
    <mergeCell ref="D17:D18"/>
    <mergeCell ref="E17:E18"/>
    <mergeCell ref="F17:F18"/>
    <mergeCell ref="G17:G18"/>
    <mergeCell ref="H17:H18"/>
    <mergeCell ref="I17:I18"/>
    <mergeCell ref="F15:F16"/>
    <mergeCell ref="J17:J18"/>
    <mergeCell ref="I19:I20"/>
    <mergeCell ref="J19:J20"/>
    <mergeCell ref="D19:D20"/>
    <mergeCell ref="E19:E20"/>
    <mergeCell ref="G19:G20"/>
    <mergeCell ref="F19:F20"/>
    <mergeCell ref="H19:H20"/>
  </mergeCells>
  <phoneticPr fontId="1"/>
  <dataValidations count="2">
    <dataValidation type="list" allowBlank="1" showInputMessage="1" showErrorMessage="1" sqref="D15 D17 D19" xr:uid="{B7F0D5C1-0FFD-4172-B76B-8CB0EA4095D5}">
      <formula1>"新築,改築,用途変更"</formula1>
    </dataValidation>
    <dataValidation type="list" allowBlank="1" showInputMessage="1" showErrorMessage="1" sqref="A37" xr:uid="{9C9DE446-8871-4C20-9FA8-B055BDCACCB7}">
      <formula1>"□,■"</formula1>
    </dataValidation>
  </dataValidations>
  <pageMargins left="0.70866141732283472" right="0.19685039370078741" top="0.35433070866141736" bottom="0.35433070866141736" header="0.31496062992125984" footer="0.31496062992125984"/>
  <pageSetup paperSize="9" orientation="portrait"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B597-4E3E-48F4-8FF3-10285394D1DE}">
  <sheetPr>
    <tabColor rgb="FF00B050"/>
  </sheetPr>
  <dimension ref="A1:I35"/>
  <sheetViews>
    <sheetView zoomScaleNormal="100" workbookViewId="0"/>
  </sheetViews>
  <sheetFormatPr defaultRowHeight="18.75" customHeight="1" x14ac:dyDescent="0.45"/>
  <cols>
    <col min="1" max="1" width="4.33203125" style="238" customWidth="1"/>
    <col min="2" max="2" width="20.6640625" style="238" customWidth="1"/>
    <col min="3" max="7" width="10.21875" style="238" customWidth="1"/>
    <col min="8" max="9" width="0" style="238" hidden="1" customWidth="1"/>
    <col min="10" max="16384" width="8.88671875" style="238"/>
  </cols>
  <sheetData>
    <row r="1" spans="1:9" ht="18.75" customHeight="1" x14ac:dyDescent="0.45">
      <c r="A1" s="251" t="s">
        <v>323</v>
      </c>
      <c r="H1" s="264">
        <f>別表２!J1</f>
        <v>0</v>
      </c>
      <c r="I1" s="264" t="str">
        <f>別表２!K1</f>
        <v>農業改良資金該当なし</v>
      </c>
    </row>
    <row r="2" spans="1:9" ht="18.75" customHeight="1" x14ac:dyDescent="0.45">
      <c r="H2" s="264">
        <f>別表２!J2</f>
        <v>0</v>
      </c>
      <c r="I2" s="264" t="str">
        <f>別表２!K2</f>
        <v>みどり投資促進税制該当なし</v>
      </c>
    </row>
    <row r="4" spans="1:9" ht="18.75" customHeight="1" x14ac:dyDescent="0.45">
      <c r="A4" s="833" t="s">
        <v>326</v>
      </c>
      <c r="B4" s="833"/>
      <c r="C4" s="833"/>
      <c r="D4" s="833"/>
      <c r="E4" s="833"/>
      <c r="F4" s="833"/>
      <c r="G4" s="833"/>
    </row>
    <row r="5" spans="1:9" ht="18.75" customHeight="1" x14ac:dyDescent="0.45">
      <c r="A5" s="907" t="s">
        <v>367</v>
      </c>
      <c r="B5" s="907"/>
      <c r="C5" s="907"/>
      <c r="D5" s="907"/>
      <c r="E5" s="907"/>
      <c r="F5" s="907"/>
      <c r="G5" s="907"/>
    </row>
    <row r="7" spans="1:9" ht="18.75" customHeight="1" x14ac:dyDescent="0.45">
      <c r="A7" s="14" t="s">
        <v>368</v>
      </c>
    </row>
    <row r="8" spans="1:9" ht="24.75" customHeight="1" x14ac:dyDescent="0.45">
      <c r="B8" s="901">
        <f>別表１!B5</f>
        <v>0</v>
      </c>
      <c r="C8" s="908"/>
      <c r="D8" s="908"/>
      <c r="E8" s="908"/>
      <c r="F8" s="908"/>
      <c r="G8" s="902"/>
    </row>
    <row r="9" spans="1:9" ht="9.75" customHeight="1" x14ac:dyDescent="0.45"/>
    <row r="10" spans="1:9" ht="18.75" customHeight="1" x14ac:dyDescent="0.45">
      <c r="A10" s="246" t="s">
        <v>381</v>
      </c>
    </row>
    <row r="12" spans="1:9" ht="18.75" customHeight="1" x14ac:dyDescent="0.45">
      <c r="A12" s="14" t="s">
        <v>369</v>
      </c>
    </row>
    <row r="13" spans="1:9" ht="18.75" customHeight="1" x14ac:dyDescent="0.45">
      <c r="A13" s="870" t="s">
        <v>382</v>
      </c>
      <c r="B13" s="880"/>
      <c r="C13" s="871"/>
      <c r="D13" s="870" t="s">
        <v>383</v>
      </c>
      <c r="E13" s="880"/>
      <c r="F13" s="880"/>
      <c r="G13" s="871"/>
    </row>
    <row r="14" spans="1:9" ht="18.75" customHeight="1" x14ac:dyDescent="0.45">
      <c r="A14" s="890" t="s">
        <v>249</v>
      </c>
      <c r="B14" s="893" t="s">
        <v>384</v>
      </c>
      <c r="C14" s="894"/>
      <c r="D14" s="909"/>
      <c r="E14" s="910"/>
      <c r="F14" s="910"/>
      <c r="G14" s="911"/>
    </row>
    <row r="15" spans="1:9" ht="18.75" customHeight="1" x14ac:dyDescent="0.45">
      <c r="A15" s="891"/>
      <c r="B15" s="895"/>
      <c r="C15" s="896"/>
      <c r="D15" s="912"/>
      <c r="E15" s="913"/>
      <c r="F15" s="913"/>
      <c r="G15" s="914"/>
    </row>
    <row r="16" spans="1:9" ht="18.75" customHeight="1" x14ac:dyDescent="0.45">
      <c r="A16" s="891" t="s">
        <v>249</v>
      </c>
      <c r="B16" s="895" t="s">
        <v>385</v>
      </c>
      <c r="C16" s="896"/>
      <c r="D16" s="912"/>
      <c r="E16" s="913"/>
      <c r="F16" s="913"/>
      <c r="G16" s="914"/>
    </row>
    <row r="17" spans="1:7" ht="18.75" customHeight="1" x14ac:dyDescent="0.45">
      <c r="A17" s="892"/>
      <c r="B17" s="897"/>
      <c r="C17" s="898"/>
      <c r="D17" s="915"/>
      <c r="E17" s="916"/>
      <c r="F17" s="916"/>
      <c r="G17" s="917"/>
    </row>
    <row r="18" spans="1:7" ht="9" customHeight="1" x14ac:dyDescent="0.45"/>
    <row r="19" spans="1:7" ht="27.75" customHeight="1" x14ac:dyDescent="0.45">
      <c r="A19" s="889" t="s">
        <v>401</v>
      </c>
      <c r="B19" s="889"/>
      <c r="C19" s="889"/>
      <c r="D19" s="889"/>
      <c r="E19" s="889"/>
      <c r="F19" s="889"/>
      <c r="G19" s="889"/>
    </row>
    <row r="20" spans="1:7" ht="27.75" customHeight="1" x14ac:dyDescent="0.45">
      <c r="A20" s="888" t="s">
        <v>386</v>
      </c>
      <c r="B20" s="888"/>
      <c r="C20" s="888"/>
      <c r="D20" s="888"/>
      <c r="E20" s="888"/>
      <c r="F20" s="888"/>
      <c r="G20" s="888"/>
    </row>
    <row r="21" spans="1:7" ht="27.75" customHeight="1" x14ac:dyDescent="0.45">
      <c r="A21" s="889" t="s">
        <v>380</v>
      </c>
      <c r="B21" s="889"/>
      <c r="C21" s="889"/>
      <c r="D21" s="889"/>
      <c r="E21" s="889"/>
      <c r="F21" s="889"/>
      <c r="G21" s="889"/>
    </row>
    <row r="22" spans="1:7" ht="27.75" customHeight="1" x14ac:dyDescent="0.45">
      <c r="A22" s="888" t="s">
        <v>387</v>
      </c>
      <c r="B22" s="889"/>
      <c r="C22" s="889"/>
      <c r="D22" s="889"/>
      <c r="E22" s="889"/>
      <c r="F22" s="889"/>
      <c r="G22" s="889"/>
    </row>
    <row r="24" spans="1:7" ht="18.75" customHeight="1" x14ac:dyDescent="0.45">
      <c r="A24" s="14" t="s">
        <v>370</v>
      </c>
    </row>
    <row r="25" spans="1:7" ht="18.75" customHeight="1" x14ac:dyDescent="0.45">
      <c r="A25" s="903"/>
      <c r="B25" s="904"/>
      <c r="C25" s="310" t="s">
        <v>371</v>
      </c>
      <c r="D25" s="310" t="s">
        <v>371</v>
      </c>
      <c r="E25" s="310" t="s">
        <v>371</v>
      </c>
      <c r="F25" s="310" t="s">
        <v>371</v>
      </c>
      <c r="G25" s="310" t="s">
        <v>371</v>
      </c>
    </row>
    <row r="26" spans="1:7" ht="18.75" customHeight="1" x14ac:dyDescent="0.45">
      <c r="A26" s="905"/>
      <c r="B26" s="906"/>
      <c r="C26" s="314" t="s">
        <v>372</v>
      </c>
      <c r="D26" s="314" t="s">
        <v>372</v>
      </c>
      <c r="E26" s="314" t="s">
        <v>372</v>
      </c>
      <c r="F26" s="314" t="s">
        <v>372</v>
      </c>
      <c r="G26" s="314" t="s">
        <v>372</v>
      </c>
    </row>
    <row r="27" spans="1:7" ht="28.5" customHeight="1" x14ac:dyDescent="0.45">
      <c r="A27" s="901" t="s">
        <v>373</v>
      </c>
      <c r="B27" s="902"/>
      <c r="C27" s="317"/>
      <c r="D27" s="317"/>
      <c r="E27" s="317"/>
      <c r="F27" s="317"/>
      <c r="G27" s="317"/>
    </row>
    <row r="28" spans="1:7" ht="28.5" customHeight="1" x14ac:dyDescent="0.45">
      <c r="A28" s="901" t="s">
        <v>374</v>
      </c>
      <c r="B28" s="902"/>
      <c r="C28" s="317"/>
      <c r="D28" s="317"/>
      <c r="E28" s="317"/>
      <c r="F28" s="317"/>
      <c r="G28" s="317"/>
    </row>
    <row r="29" spans="1:7" ht="28.5" customHeight="1" x14ac:dyDescent="0.45">
      <c r="A29" s="899" t="s">
        <v>375</v>
      </c>
      <c r="B29" s="900"/>
      <c r="C29" s="315">
        <f>SUM(C30:C33)</f>
        <v>0</v>
      </c>
      <c r="D29" s="315">
        <f t="shared" ref="D29:G29" si="0">SUM(D30:D33)</f>
        <v>0</v>
      </c>
      <c r="E29" s="315">
        <f t="shared" si="0"/>
        <v>0</v>
      </c>
      <c r="F29" s="315">
        <f t="shared" si="0"/>
        <v>0</v>
      </c>
      <c r="G29" s="315">
        <f t="shared" si="0"/>
        <v>0</v>
      </c>
    </row>
    <row r="30" spans="1:7" ht="28.5" customHeight="1" x14ac:dyDescent="0.45">
      <c r="A30" s="262"/>
      <c r="B30" s="258" t="s">
        <v>376</v>
      </c>
      <c r="C30" s="318"/>
      <c r="D30" s="319"/>
      <c r="E30" s="318"/>
      <c r="F30" s="319"/>
      <c r="G30" s="318"/>
    </row>
    <row r="31" spans="1:7" ht="28.5" customHeight="1" x14ac:dyDescent="0.45">
      <c r="A31" s="262"/>
      <c r="B31" s="257" t="s">
        <v>377</v>
      </c>
      <c r="C31" s="320"/>
      <c r="D31" s="321"/>
      <c r="E31" s="320"/>
      <c r="F31" s="321"/>
      <c r="G31" s="320"/>
    </row>
    <row r="32" spans="1:7" ht="28.5" customHeight="1" x14ac:dyDescent="0.45">
      <c r="A32" s="262"/>
      <c r="B32" s="257" t="s">
        <v>378</v>
      </c>
      <c r="C32" s="320"/>
      <c r="D32" s="321"/>
      <c r="E32" s="320"/>
      <c r="F32" s="321"/>
      <c r="G32" s="320"/>
    </row>
    <row r="33" spans="1:7" ht="28.5" customHeight="1" x14ac:dyDescent="0.45">
      <c r="A33" s="260"/>
      <c r="B33" s="259" t="s">
        <v>379</v>
      </c>
      <c r="C33" s="322"/>
      <c r="D33" s="323"/>
      <c r="E33" s="322"/>
      <c r="F33" s="323"/>
      <c r="G33" s="322"/>
    </row>
    <row r="34" spans="1:7" ht="6.75" customHeight="1" x14ac:dyDescent="0.45"/>
    <row r="35" spans="1:7" ht="31.5" customHeight="1" x14ac:dyDescent="0.45">
      <c r="A35" s="888" t="s">
        <v>400</v>
      </c>
      <c r="B35" s="889"/>
      <c r="C35" s="889"/>
      <c r="D35" s="889"/>
      <c r="E35" s="889"/>
      <c r="F35" s="889"/>
      <c r="G35" s="889"/>
    </row>
  </sheetData>
  <mergeCells count="19">
    <mergeCell ref="A4:G4"/>
    <mergeCell ref="A5:G5"/>
    <mergeCell ref="B8:G8"/>
    <mergeCell ref="D13:G13"/>
    <mergeCell ref="A22:G22"/>
    <mergeCell ref="A19:G19"/>
    <mergeCell ref="A21:G21"/>
    <mergeCell ref="D14:G17"/>
    <mergeCell ref="A35:G35"/>
    <mergeCell ref="A13:C13"/>
    <mergeCell ref="A14:A15"/>
    <mergeCell ref="A16:A17"/>
    <mergeCell ref="B14:C15"/>
    <mergeCell ref="B16:C17"/>
    <mergeCell ref="A20:G20"/>
    <mergeCell ref="A29:B29"/>
    <mergeCell ref="A27:B27"/>
    <mergeCell ref="A28:B28"/>
    <mergeCell ref="A25:B26"/>
  </mergeCells>
  <phoneticPr fontId="1"/>
  <conditionalFormatting sqref="A1:G35">
    <cfRule type="expression" dxfId="0" priority="1">
      <formula>$H$1&lt;1</formula>
    </cfRule>
  </conditionalFormatting>
  <dataValidations count="1">
    <dataValidation type="list" allowBlank="1" showInputMessage="1" showErrorMessage="1" sqref="A14:A17" xr:uid="{036D72D0-3AFA-4A32-BD1A-C84B0D4087BA}">
      <formula1>"■,□"</formula1>
    </dataValidation>
  </dataValidations>
  <pageMargins left="0.70866141732283472" right="0.19685039370078741" top="0.47244094488188981" bottom="0.51181102362204722" header="0.31496062992125984" footer="0.31496062992125984"/>
  <pageSetup paperSize="9" orientation="portrait"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1"/>
  <sheetViews>
    <sheetView topLeftCell="A2" workbookViewId="0">
      <pane xSplit="1" ySplit="2" topLeftCell="B4" activePane="bottomRight" state="frozen"/>
      <selection activeCell="A2" sqref="A2"/>
      <selection pane="topRight" activeCell="B2" sqref="B2"/>
      <selection pane="bottomLeft" activeCell="A4" sqref="A4"/>
      <selection pane="bottomRight" sqref="A1:A3"/>
    </sheetView>
  </sheetViews>
  <sheetFormatPr defaultRowHeight="25.5" customHeight="1" x14ac:dyDescent="0.45"/>
  <cols>
    <col min="1" max="1" width="18.33203125" style="205" customWidth="1"/>
    <col min="2" max="2" width="7.44140625" style="205" customWidth="1"/>
    <col min="3" max="3" width="8.88671875" style="205"/>
    <col min="4" max="21" width="5.5546875" style="205" customWidth="1"/>
    <col min="22" max="16384" width="8.88671875" style="205"/>
  </cols>
  <sheetData>
    <row r="1" spans="1:21" ht="25.5" customHeight="1" x14ac:dyDescent="0.45">
      <c r="A1" s="921" t="s">
        <v>93</v>
      </c>
      <c r="B1" s="921" t="s">
        <v>98</v>
      </c>
      <c r="C1" s="921"/>
      <c r="D1" s="221"/>
      <c r="E1" s="221"/>
      <c r="F1" s="221"/>
      <c r="G1" s="221"/>
      <c r="H1" s="221"/>
      <c r="I1" s="221"/>
      <c r="J1" s="221"/>
      <c r="K1" s="221"/>
      <c r="L1" s="221"/>
      <c r="M1" s="221"/>
      <c r="N1" s="221"/>
      <c r="O1" s="221"/>
      <c r="P1" s="221"/>
      <c r="Q1" s="221"/>
      <c r="R1" s="221"/>
      <c r="S1" s="221"/>
      <c r="T1" s="221"/>
      <c r="U1" s="221"/>
    </row>
    <row r="2" spans="1:21" ht="25.5" customHeight="1" x14ac:dyDescent="0.45">
      <c r="A2" s="921"/>
      <c r="B2" s="922" t="s">
        <v>252</v>
      </c>
      <c r="C2" s="226" t="s">
        <v>251</v>
      </c>
      <c r="D2" s="918" t="s">
        <v>253</v>
      </c>
      <c r="E2" s="920"/>
      <c r="F2" s="918" t="s">
        <v>254</v>
      </c>
      <c r="G2" s="919"/>
      <c r="H2" s="920"/>
      <c r="I2" s="918" t="s">
        <v>255</v>
      </c>
      <c r="J2" s="919"/>
      <c r="K2" s="919"/>
      <c r="L2" s="919"/>
      <c r="M2" s="919"/>
      <c r="N2" s="919"/>
      <c r="O2" s="919"/>
      <c r="P2" s="919"/>
      <c r="Q2" s="919"/>
      <c r="R2" s="919"/>
      <c r="S2" s="919"/>
      <c r="T2" s="919"/>
      <c r="U2" s="920"/>
    </row>
    <row r="3" spans="1:21" ht="25.5" customHeight="1" x14ac:dyDescent="0.45">
      <c r="A3" s="921"/>
      <c r="B3" s="923"/>
      <c r="C3" s="207" t="s">
        <v>99</v>
      </c>
      <c r="D3" s="227" t="s">
        <v>193</v>
      </c>
      <c r="E3" s="227" t="s">
        <v>194</v>
      </c>
      <c r="F3" s="227" t="s">
        <v>195</v>
      </c>
      <c r="G3" s="227" t="s">
        <v>196</v>
      </c>
      <c r="H3" s="227" t="s">
        <v>197</v>
      </c>
      <c r="I3" s="227" t="s">
        <v>198</v>
      </c>
      <c r="J3" s="227" t="s">
        <v>199</v>
      </c>
      <c r="K3" s="227" t="s">
        <v>200</v>
      </c>
      <c r="L3" s="227" t="s">
        <v>201</v>
      </c>
      <c r="M3" s="227" t="s">
        <v>202</v>
      </c>
      <c r="N3" s="227" t="s">
        <v>203</v>
      </c>
      <c r="O3" s="227" t="s">
        <v>256</v>
      </c>
      <c r="P3" s="227" t="s">
        <v>204</v>
      </c>
      <c r="Q3" s="227" t="s">
        <v>205</v>
      </c>
      <c r="R3" s="227" t="s">
        <v>206</v>
      </c>
      <c r="S3" s="227" t="s">
        <v>207</v>
      </c>
      <c r="T3" s="227" t="s">
        <v>209</v>
      </c>
      <c r="U3" s="227" t="s">
        <v>208</v>
      </c>
    </row>
    <row r="4" spans="1:21" ht="25.5" customHeight="1" x14ac:dyDescent="0.45">
      <c r="A4" s="206"/>
      <c r="B4" s="208"/>
      <c r="C4" s="207"/>
      <c r="D4" s="222" t="s">
        <v>257</v>
      </c>
      <c r="E4" s="222" t="s">
        <v>191</v>
      </c>
      <c r="F4" s="222" t="s">
        <v>191</v>
      </c>
      <c r="G4" s="222" t="s">
        <v>191</v>
      </c>
      <c r="H4" s="222" t="s">
        <v>191</v>
      </c>
      <c r="I4" s="222" t="s">
        <v>191</v>
      </c>
      <c r="J4" s="222" t="s">
        <v>191</v>
      </c>
      <c r="K4" s="222" t="s">
        <v>191</v>
      </c>
      <c r="L4" s="222" t="s">
        <v>191</v>
      </c>
      <c r="M4" s="222" t="s">
        <v>191</v>
      </c>
      <c r="N4" s="222" t="s">
        <v>191</v>
      </c>
      <c r="O4" s="222" t="s">
        <v>191</v>
      </c>
      <c r="P4" s="222" t="s">
        <v>191</v>
      </c>
      <c r="Q4" s="222" t="s">
        <v>191</v>
      </c>
      <c r="R4" s="222" t="s">
        <v>191</v>
      </c>
      <c r="S4" s="222" t="s">
        <v>191</v>
      </c>
      <c r="T4" s="222" t="s">
        <v>191</v>
      </c>
      <c r="U4" s="222" t="s">
        <v>191</v>
      </c>
    </row>
    <row r="5" spans="1:21" ht="25.5" customHeight="1" x14ac:dyDescent="0.45">
      <c r="A5" s="209" t="s">
        <v>42</v>
      </c>
      <c r="B5" s="210">
        <v>15</v>
      </c>
      <c r="C5" s="211">
        <v>7</v>
      </c>
      <c r="D5" s="223" t="s">
        <v>210</v>
      </c>
      <c r="E5" s="223" t="s">
        <v>210</v>
      </c>
      <c r="F5" s="223" t="s">
        <v>210</v>
      </c>
      <c r="G5" s="223" t="s">
        <v>210</v>
      </c>
      <c r="H5" s="223" t="s">
        <v>210</v>
      </c>
      <c r="I5" s="223" t="s">
        <v>210</v>
      </c>
      <c r="J5" s="223" t="s">
        <v>210</v>
      </c>
      <c r="K5" s="223" t="s">
        <v>210</v>
      </c>
      <c r="L5" s="223" t="s">
        <v>210</v>
      </c>
      <c r="M5" s="223"/>
      <c r="N5" s="223" t="s">
        <v>210</v>
      </c>
      <c r="O5" s="222" t="s">
        <v>191</v>
      </c>
      <c r="P5" s="223"/>
      <c r="Q5" s="223"/>
      <c r="R5" s="223"/>
      <c r="S5" s="223"/>
      <c r="T5" s="223"/>
      <c r="U5" s="223" t="s">
        <v>210</v>
      </c>
    </row>
    <row r="6" spans="1:21" ht="25.5" customHeight="1" x14ac:dyDescent="0.45">
      <c r="A6" s="209" t="s">
        <v>100</v>
      </c>
      <c r="B6" s="212">
        <v>7</v>
      </c>
      <c r="C6" s="213">
        <v>11</v>
      </c>
      <c r="D6" s="223" t="s">
        <v>210</v>
      </c>
      <c r="E6" s="223" t="s">
        <v>210</v>
      </c>
      <c r="F6" s="223" t="s">
        <v>210</v>
      </c>
      <c r="G6" s="223" t="s">
        <v>210</v>
      </c>
      <c r="H6" s="223" t="s">
        <v>210</v>
      </c>
      <c r="I6" s="223" t="s">
        <v>210</v>
      </c>
      <c r="J6" s="223" t="s">
        <v>210</v>
      </c>
      <c r="K6" s="223"/>
      <c r="L6" s="223"/>
      <c r="M6" s="223"/>
      <c r="N6" s="223"/>
      <c r="O6" s="222" t="s">
        <v>191</v>
      </c>
      <c r="P6" s="223"/>
      <c r="Q6" s="223"/>
      <c r="R6" s="223"/>
      <c r="S6" s="223"/>
      <c r="T6" s="223"/>
      <c r="U6" s="223"/>
    </row>
    <row r="7" spans="1:21" ht="25.5" customHeight="1" x14ac:dyDescent="0.45">
      <c r="A7" s="214" t="s">
        <v>43</v>
      </c>
      <c r="B7" s="212">
        <v>10</v>
      </c>
      <c r="C7" s="213">
        <v>2.8</v>
      </c>
      <c r="D7" s="223" t="s">
        <v>210</v>
      </c>
      <c r="E7" s="223"/>
      <c r="F7" s="223"/>
      <c r="G7" s="223" t="s">
        <v>192</v>
      </c>
      <c r="H7" s="223" t="s">
        <v>210</v>
      </c>
      <c r="I7" s="223"/>
      <c r="J7" s="223" t="s">
        <v>210</v>
      </c>
      <c r="K7" s="223"/>
      <c r="L7" s="223" t="s">
        <v>210</v>
      </c>
      <c r="M7" s="223"/>
      <c r="N7" s="223" t="s">
        <v>210</v>
      </c>
      <c r="O7" s="222" t="s">
        <v>191</v>
      </c>
      <c r="P7" s="223"/>
      <c r="Q7" s="223"/>
      <c r="R7" s="223"/>
      <c r="S7" s="223"/>
      <c r="T7" s="223" t="s">
        <v>210</v>
      </c>
      <c r="U7" s="223"/>
    </row>
    <row r="8" spans="1:21" ht="25.5" customHeight="1" x14ac:dyDescent="0.45">
      <c r="A8" s="216" t="s">
        <v>101</v>
      </c>
      <c r="B8" s="212">
        <v>3</v>
      </c>
      <c r="C8" s="213">
        <v>2.4</v>
      </c>
      <c r="D8" s="223" t="s">
        <v>210</v>
      </c>
      <c r="E8" s="223" t="s">
        <v>210</v>
      </c>
      <c r="F8" s="223"/>
      <c r="G8" s="223" t="s">
        <v>210</v>
      </c>
      <c r="H8" s="223" t="s">
        <v>210</v>
      </c>
      <c r="I8" s="223"/>
      <c r="J8" s="223" t="s">
        <v>210</v>
      </c>
      <c r="K8" s="223"/>
      <c r="L8" s="223" t="s">
        <v>210</v>
      </c>
      <c r="M8" s="223"/>
      <c r="N8" s="223"/>
      <c r="O8" s="222" t="s">
        <v>191</v>
      </c>
      <c r="P8" s="223"/>
      <c r="Q8" s="223"/>
      <c r="R8" s="223"/>
      <c r="S8" s="223"/>
      <c r="T8" s="223" t="s">
        <v>210</v>
      </c>
      <c r="U8" s="223"/>
    </row>
    <row r="9" spans="1:21" ht="25.5" customHeight="1" x14ac:dyDescent="0.45">
      <c r="A9" s="214" t="s">
        <v>102</v>
      </c>
      <c r="B9" s="212">
        <v>16</v>
      </c>
      <c r="C9" s="213">
        <v>20.100000000000001</v>
      </c>
      <c r="D9" s="223" t="s">
        <v>210</v>
      </c>
      <c r="E9" s="223" t="s">
        <v>210</v>
      </c>
      <c r="F9" s="223" t="s">
        <v>210</v>
      </c>
      <c r="G9" s="223" t="s">
        <v>210</v>
      </c>
      <c r="H9" s="223" t="s">
        <v>210</v>
      </c>
      <c r="I9" s="223"/>
      <c r="J9" s="223" t="s">
        <v>210</v>
      </c>
      <c r="K9" s="223"/>
      <c r="L9" s="223" t="s">
        <v>210</v>
      </c>
      <c r="M9" s="223" t="s">
        <v>210</v>
      </c>
      <c r="N9" s="223" t="s">
        <v>210</v>
      </c>
      <c r="O9" s="222" t="s">
        <v>191</v>
      </c>
      <c r="P9" s="223"/>
      <c r="Q9" s="223"/>
      <c r="R9" s="223"/>
      <c r="S9" s="223" t="s">
        <v>210</v>
      </c>
      <c r="T9" s="223" t="s">
        <v>210</v>
      </c>
      <c r="U9" s="223" t="s">
        <v>210</v>
      </c>
    </row>
    <row r="10" spans="1:21" ht="25.5" customHeight="1" x14ac:dyDescent="0.45">
      <c r="A10" s="215" t="s">
        <v>148</v>
      </c>
      <c r="B10" s="212">
        <v>18</v>
      </c>
      <c r="C10" s="213">
        <v>20.3</v>
      </c>
      <c r="D10" s="223" t="s">
        <v>210</v>
      </c>
      <c r="E10" s="223"/>
      <c r="F10" s="223" t="s">
        <v>210</v>
      </c>
      <c r="G10" s="223" t="s">
        <v>210</v>
      </c>
      <c r="H10" s="223" t="s">
        <v>210</v>
      </c>
      <c r="I10" s="223"/>
      <c r="J10" s="223" t="s">
        <v>210</v>
      </c>
      <c r="K10" s="223"/>
      <c r="L10" s="223" t="s">
        <v>210</v>
      </c>
      <c r="M10" s="223" t="s">
        <v>210</v>
      </c>
      <c r="N10" s="223" t="s">
        <v>210</v>
      </c>
      <c r="O10" s="222" t="s">
        <v>191</v>
      </c>
      <c r="P10" s="223"/>
      <c r="Q10" s="223"/>
      <c r="R10" s="223"/>
      <c r="S10" s="223" t="s">
        <v>210</v>
      </c>
      <c r="T10" s="223" t="s">
        <v>210</v>
      </c>
      <c r="U10" s="223" t="s">
        <v>210</v>
      </c>
    </row>
    <row r="11" spans="1:21" ht="25.5" customHeight="1" x14ac:dyDescent="0.45">
      <c r="A11" s="215" t="s">
        <v>147</v>
      </c>
      <c r="B11" s="212">
        <v>13</v>
      </c>
      <c r="C11" s="213">
        <v>22.200000000000003</v>
      </c>
      <c r="D11" s="223" t="s">
        <v>210</v>
      </c>
      <c r="E11" s="223"/>
      <c r="F11" s="223" t="s">
        <v>210</v>
      </c>
      <c r="G11" s="223" t="s">
        <v>210</v>
      </c>
      <c r="H11" s="223" t="s">
        <v>210</v>
      </c>
      <c r="I11" s="223"/>
      <c r="J11" s="223" t="s">
        <v>210</v>
      </c>
      <c r="K11" s="223"/>
      <c r="L11" s="223" t="s">
        <v>210</v>
      </c>
      <c r="M11" s="223" t="s">
        <v>210</v>
      </c>
      <c r="N11" s="223" t="s">
        <v>210</v>
      </c>
      <c r="O11" s="222" t="s">
        <v>191</v>
      </c>
      <c r="P11" s="223"/>
      <c r="Q11" s="223"/>
      <c r="R11" s="223"/>
      <c r="S11" s="223" t="s">
        <v>210</v>
      </c>
      <c r="T11" s="223" t="s">
        <v>210</v>
      </c>
      <c r="U11" s="223" t="s">
        <v>210</v>
      </c>
    </row>
    <row r="12" spans="1:21" ht="25.5" customHeight="1" x14ac:dyDescent="0.45">
      <c r="A12" s="214" t="s">
        <v>103</v>
      </c>
      <c r="B12" s="212">
        <v>11</v>
      </c>
      <c r="C12" s="213">
        <v>14.7</v>
      </c>
      <c r="D12" s="223" t="s">
        <v>210</v>
      </c>
      <c r="E12" s="223" t="s">
        <v>210</v>
      </c>
      <c r="F12" s="223" t="s">
        <v>210</v>
      </c>
      <c r="G12" s="223" t="s">
        <v>210</v>
      </c>
      <c r="H12" s="223" t="s">
        <v>210</v>
      </c>
      <c r="I12" s="223"/>
      <c r="J12" s="223" t="s">
        <v>210</v>
      </c>
      <c r="K12" s="223"/>
      <c r="L12" s="223" t="s">
        <v>210</v>
      </c>
      <c r="M12" s="223"/>
      <c r="N12" s="223" t="s">
        <v>210</v>
      </c>
      <c r="O12" s="222" t="s">
        <v>191</v>
      </c>
      <c r="P12" s="223" t="s">
        <v>210</v>
      </c>
      <c r="Q12" s="223" t="s">
        <v>210</v>
      </c>
      <c r="R12" s="223"/>
      <c r="S12" s="223" t="s">
        <v>210</v>
      </c>
      <c r="T12" s="223" t="s">
        <v>210</v>
      </c>
      <c r="U12" s="223" t="s">
        <v>210</v>
      </c>
    </row>
    <row r="13" spans="1:21" ht="25.5" customHeight="1" x14ac:dyDescent="0.45">
      <c r="A13" s="215" t="s">
        <v>149</v>
      </c>
      <c r="B13" s="212">
        <v>9</v>
      </c>
      <c r="C13" s="213">
        <v>7</v>
      </c>
      <c r="D13" s="223" t="s">
        <v>210</v>
      </c>
      <c r="E13" s="223" t="s">
        <v>210</v>
      </c>
      <c r="F13" s="223" t="s">
        <v>210</v>
      </c>
      <c r="G13" s="223" t="s">
        <v>210</v>
      </c>
      <c r="H13" s="223" t="s">
        <v>210</v>
      </c>
      <c r="I13" s="223"/>
      <c r="J13" s="223" t="s">
        <v>210</v>
      </c>
      <c r="K13" s="223"/>
      <c r="L13" s="223" t="s">
        <v>210</v>
      </c>
      <c r="M13" s="223" t="s">
        <v>210</v>
      </c>
      <c r="N13" s="223" t="s">
        <v>210</v>
      </c>
      <c r="O13" s="222" t="s">
        <v>191</v>
      </c>
      <c r="P13" s="223"/>
      <c r="Q13" s="224" t="s">
        <v>192</v>
      </c>
      <c r="R13" s="223" t="s">
        <v>210</v>
      </c>
      <c r="S13" s="223" t="s">
        <v>210</v>
      </c>
      <c r="T13" s="223" t="s">
        <v>210</v>
      </c>
      <c r="U13" s="223" t="s">
        <v>210</v>
      </c>
    </row>
    <row r="14" spans="1:21" ht="25.5" customHeight="1" x14ac:dyDescent="0.45">
      <c r="A14" s="215" t="s">
        <v>150</v>
      </c>
      <c r="B14" s="212">
        <v>10</v>
      </c>
      <c r="C14" s="213">
        <v>4.2</v>
      </c>
      <c r="D14" s="223" t="s">
        <v>210</v>
      </c>
      <c r="E14" s="223" t="s">
        <v>210</v>
      </c>
      <c r="F14" s="223" t="s">
        <v>210</v>
      </c>
      <c r="G14" s="223" t="s">
        <v>210</v>
      </c>
      <c r="H14" s="223" t="s">
        <v>210</v>
      </c>
      <c r="I14" s="223"/>
      <c r="J14" s="223" t="s">
        <v>210</v>
      </c>
      <c r="K14" s="223"/>
      <c r="L14" s="223" t="s">
        <v>210</v>
      </c>
      <c r="M14" s="223" t="s">
        <v>210</v>
      </c>
      <c r="N14" s="223" t="s">
        <v>210</v>
      </c>
      <c r="O14" s="222" t="s">
        <v>191</v>
      </c>
      <c r="P14" s="223"/>
      <c r="Q14" s="228"/>
      <c r="R14" s="223" t="s">
        <v>210</v>
      </c>
      <c r="S14" s="223" t="s">
        <v>210</v>
      </c>
      <c r="T14" s="223" t="s">
        <v>210</v>
      </c>
      <c r="U14" s="223" t="s">
        <v>210</v>
      </c>
    </row>
    <row r="15" spans="1:21" ht="25.5" customHeight="1" x14ac:dyDescent="0.45">
      <c r="A15" s="214" t="s">
        <v>104</v>
      </c>
      <c r="B15" s="212">
        <v>6</v>
      </c>
      <c r="C15" s="213">
        <v>7</v>
      </c>
      <c r="D15" s="223" t="s">
        <v>210</v>
      </c>
      <c r="E15" s="223" t="s">
        <v>210</v>
      </c>
      <c r="F15" s="223" t="s">
        <v>210</v>
      </c>
      <c r="G15" s="223" t="s">
        <v>210</v>
      </c>
      <c r="H15" s="223" t="s">
        <v>210</v>
      </c>
      <c r="I15" s="223"/>
      <c r="J15" s="223" t="s">
        <v>210</v>
      </c>
      <c r="K15" s="223"/>
      <c r="L15" s="223" t="s">
        <v>210</v>
      </c>
      <c r="M15" s="223" t="s">
        <v>210</v>
      </c>
      <c r="N15" s="223" t="s">
        <v>210</v>
      </c>
      <c r="O15" s="222" t="s">
        <v>191</v>
      </c>
      <c r="P15" s="223"/>
      <c r="Q15" s="224" t="s">
        <v>192</v>
      </c>
      <c r="R15" s="223" t="s">
        <v>210</v>
      </c>
      <c r="S15" s="223" t="s">
        <v>210</v>
      </c>
      <c r="T15" s="223" t="s">
        <v>210</v>
      </c>
      <c r="U15" s="223" t="s">
        <v>210</v>
      </c>
    </row>
    <row r="16" spans="1:21" ht="25.5" customHeight="1" x14ac:dyDescent="0.45">
      <c r="A16" s="214" t="s">
        <v>105</v>
      </c>
      <c r="B16" s="212">
        <v>12</v>
      </c>
      <c r="C16" s="213">
        <v>19.600000000000001</v>
      </c>
      <c r="D16" s="223" t="s">
        <v>210</v>
      </c>
      <c r="E16" s="223" t="s">
        <v>210</v>
      </c>
      <c r="F16" s="223" t="s">
        <v>210</v>
      </c>
      <c r="G16" s="223" t="s">
        <v>210</v>
      </c>
      <c r="H16" s="223" t="s">
        <v>210</v>
      </c>
      <c r="I16" s="223"/>
      <c r="J16" s="223" t="s">
        <v>210</v>
      </c>
      <c r="K16" s="223"/>
      <c r="L16" s="223" t="s">
        <v>210</v>
      </c>
      <c r="M16" s="223" t="s">
        <v>210</v>
      </c>
      <c r="N16" s="223" t="s">
        <v>210</v>
      </c>
      <c r="O16" s="222" t="s">
        <v>191</v>
      </c>
      <c r="P16" s="223"/>
      <c r="Q16" s="223"/>
      <c r="R16" s="223"/>
      <c r="S16" s="223" t="s">
        <v>210</v>
      </c>
      <c r="T16" s="223" t="s">
        <v>210</v>
      </c>
      <c r="U16" s="223" t="s">
        <v>210</v>
      </c>
    </row>
    <row r="17" spans="1:21" ht="25.5" customHeight="1" x14ac:dyDescent="0.45">
      <c r="A17" s="214" t="s">
        <v>106</v>
      </c>
      <c r="B17" s="210">
        <v>21</v>
      </c>
      <c r="C17" s="213">
        <v>18.5</v>
      </c>
      <c r="D17" s="223" t="s">
        <v>210</v>
      </c>
      <c r="E17" s="223" t="s">
        <v>210</v>
      </c>
      <c r="F17" s="223" t="s">
        <v>210</v>
      </c>
      <c r="G17" s="223" t="s">
        <v>210</v>
      </c>
      <c r="H17" s="223" t="s">
        <v>210</v>
      </c>
      <c r="I17" s="223"/>
      <c r="J17" s="223" t="s">
        <v>210</v>
      </c>
      <c r="K17" s="223"/>
      <c r="L17" s="223" t="s">
        <v>210</v>
      </c>
      <c r="M17" s="225"/>
      <c r="N17" s="223" t="s">
        <v>210</v>
      </c>
      <c r="O17" s="222" t="s">
        <v>191</v>
      </c>
      <c r="P17" s="223"/>
      <c r="Q17" s="223"/>
      <c r="R17" s="223" t="s">
        <v>210</v>
      </c>
      <c r="S17" s="223" t="s">
        <v>210</v>
      </c>
      <c r="T17" s="223"/>
      <c r="U17" s="223" t="s">
        <v>192</v>
      </c>
    </row>
    <row r="18" spans="1:21" ht="25.5" customHeight="1" x14ac:dyDescent="0.45">
      <c r="A18" s="215" t="s">
        <v>140</v>
      </c>
      <c r="B18" s="212">
        <v>4</v>
      </c>
      <c r="C18" s="213">
        <v>9.1</v>
      </c>
      <c r="D18" s="223" t="s">
        <v>210</v>
      </c>
      <c r="E18" s="223"/>
      <c r="F18" s="223"/>
      <c r="G18" s="223" t="s">
        <v>210</v>
      </c>
      <c r="H18" s="223" t="s">
        <v>210</v>
      </c>
      <c r="I18" s="223"/>
      <c r="J18" s="223" t="s">
        <v>210</v>
      </c>
      <c r="K18" s="223"/>
      <c r="L18" s="223" t="s">
        <v>210</v>
      </c>
      <c r="M18" s="225"/>
      <c r="N18" s="223"/>
      <c r="O18" s="222" t="s">
        <v>191</v>
      </c>
      <c r="P18" s="223"/>
      <c r="Q18" s="223"/>
      <c r="R18" s="223"/>
      <c r="S18" s="223"/>
      <c r="T18" s="223" t="s">
        <v>210</v>
      </c>
      <c r="U18" s="223" t="s">
        <v>210</v>
      </c>
    </row>
    <row r="19" spans="1:21" ht="25.5" customHeight="1" x14ac:dyDescent="0.45">
      <c r="A19" s="215" t="s">
        <v>141</v>
      </c>
      <c r="B19" s="212">
        <v>4</v>
      </c>
      <c r="C19" s="213">
        <v>16.3</v>
      </c>
      <c r="D19" s="223" t="s">
        <v>210</v>
      </c>
      <c r="E19" s="223"/>
      <c r="F19" s="223"/>
      <c r="G19" s="223" t="s">
        <v>210</v>
      </c>
      <c r="H19" s="223" t="s">
        <v>210</v>
      </c>
      <c r="I19" s="223"/>
      <c r="J19" s="223" t="s">
        <v>210</v>
      </c>
      <c r="K19" s="223"/>
      <c r="L19" s="223" t="s">
        <v>210</v>
      </c>
      <c r="M19" s="225"/>
      <c r="N19" s="223"/>
      <c r="O19" s="222" t="s">
        <v>191</v>
      </c>
      <c r="P19" s="223"/>
      <c r="Q19" s="223"/>
      <c r="R19" s="223"/>
      <c r="S19" s="223"/>
      <c r="T19" s="223" t="s">
        <v>210</v>
      </c>
      <c r="U19" s="223" t="s">
        <v>210</v>
      </c>
    </row>
    <row r="20" spans="1:21" ht="25.5" customHeight="1" x14ac:dyDescent="0.45">
      <c r="A20" s="215" t="s">
        <v>142</v>
      </c>
      <c r="B20" s="212">
        <v>4</v>
      </c>
      <c r="C20" s="213">
        <v>21.6</v>
      </c>
      <c r="D20" s="223" t="s">
        <v>210</v>
      </c>
      <c r="E20" s="223"/>
      <c r="F20" s="223"/>
      <c r="G20" s="223" t="s">
        <v>210</v>
      </c>
      <c r="H20" s="223" t="s">
        <v>210</v>
      </c>
      <c r="I20" s="223"/>
      <c r="J20" s="223" t="s">
        <v>210</v>
      </c>
      <c r="K20" s="223"/>
      <c r="L20" s="223" t="s">
        <v>210</v>
      </c>
      <c r="M20" s="225"/>
      <c r="N20" s="223"/>
      <c r="O20" s="222" t="s">
        <v>191</v>
      </c>
      <c r="P20" s="223"/>
      <c r="Q20" s="223"/>
      <c r="R20" s="223"/>
      <c r="S20" s="223"/>
      <c r="T20" s="223" t="s">
        <v>210</v>
      </c>
      <c r="U20" s="223" t="s">
        <v>210</v>
      </c>
    </row>
    <row r="21" spans="1:21" ht="25.5" customHeight="1" x14ac:dyDescent="0.45">
      <c r="A21" s="215" t="s">
        <v>144</v>
      </c>
      <c r="B21" s="212">
        <v>32</v>
      </c>
      <c r="C21" s="213">
        <v>51.6</v>
      </c>
      <c r="D21" s="223" t="s">
        <v>210</v>
      </c>
      <c r="E21" s="223"/>
      <c r="F21" s="223" t="s">
        <v>210</v>
      </c>
      <c r="G21" s="223" t="s">
        <v>210</v>
      </c>
      <c r="H21" s="223" t="s">
        <v>210</v>
      </c>
      <c r="I21" s="223"/>
      <c r="J21" s="223" t="s">
        <v>210</v>
      </c>
      <c r="K21" s="223"/>
      <c r="L21" s="223" t="s">
        <v>210</v>
      </c>
      <c r="M21" s="223" t="s">
        <v>210</v>
      </c>
      <c r="N21" s="223" t="s">
        <v>210</v>
      </c>
      <c r="O21" s="222" t="s">
        <v>191</v>
      </c>
      <c r="P21" s="223"/>
      <c r="Q21" s="223"/>
      <c r="R21" s="223" t="s">
        <v>210</v>
      </c>
      <c r="S21" s="223" t="s">
        <v>210</v>
      </c>
      <c r="T21" s="223" t="s">
        <v>210</v>
      </c>
      <c r="U21" s="223" t="s">
        <v>210</v>
      </c>
    </row>
    <row r="22" spans="1:21" ht="25.5" customHeight="1" x14ac:dyDescent="0.45">
      <c r="A22" s="215" t="s">
        <v>145</v>
      </c>
      <c r="B22" s="212">
        <v>16</v>
      </c>
      <c r="C22" s="213">
        <v>9.1999999999999993</v>
      </c>
      <c r="D22" s="223" t="s">
        <v>210</v>
      </c>
      <c r="E22" s="223"/>
      <c r="F22" s="223"/>
      <c r="G22" s="223" t="s">
        <v>210</v>
      </c>
      <c r="H22" s="223" t="s">
        <v>210</v>
      </c>
      <c r="I22" s="223"/>
      <c r="J22" s="223" t="s">
        <v>210</v>
      </c>
      <c r="K22" s="223"/>
      <c r="L22" s="223" t="s">
        <v>210</v>
      </c>
      <c r="M22" s="223" t="s">
        <v>210</v>
      </c>
      <c r="N22" s="223" t="s">
        <v>210</v>
      </c>
      <c r="O22" s="222" t="s">
        <v>191</v>
      </c>
      <c r="P22" s="223"/>
      <c r="Q22" s="223"/>
      <c r="R22" s="223"/>
      <c r="S22" s="223" t="s">
        <v>210</v>
      </c>
      <c r="T22" s="223" t="s">
        <v>210</v>
      </c>
      <c r="U22" s="223" t="s">
        <v>210</v>
      </c>
    </row>
    <row r="23" spans="1:21" ht="25.5" customHeight="1" x14ac:dyDescent="0.45">
      <c r="A23" s="214" t="s">
        <v>107</v>
      </c>
      <c r="B23" s="212">
        <v>12</v>
      </c>
      <c r="C23" s="213">
        <v>9.8000000000000007</v>
      </c>
      <c r="D23" s="223" t="s">
        <v>210</v>
      </c>
      <c r="E23" s="223"/>
      <c r="F23" s="223"/>
      <c r="G23" s="223" t="s">
        <v>210</v>
      </c>
      <c r="H23" s="223" t="s">
        <v>210</v>
      </c>
      <c r="I23" s="223"/>
      <c r="J23" s="223" t="s">
        <v>210</v>
      </c>
      <c r="K23" s="223"/>
      <c r="L23" s="223" t="s">
        <v>210</v>
      </c>
      <c r="M23" s="223"/>
      <c r="N23" s="223"/>
      <c r="O23" s="222" t="s">
        <v>191</v>
      </c>
      <c r="P23" s="223"/>
      <c r="Q23" s="223"/>
      <c r="R23" s="223"/>
      <c r="S23" s="223" t="s">
        <v>210</v>
      </c>
      <c r="T23" s="223"/>
      <c r="U23" s="223" t="s">
        <v>210</v>
      </c>
    </row>
    <row r="24" spans="1:21" ht="25.5" customHeight="1" x14ac:dyDescent="0.45">
      <c r="A24" s="214" t="s">
        <v>108</v>
      </c>
      <c r="B24" s="212">
        <v>7</v>
      </c>
      <c r="C24" s="213">
        <v>21</v>
      </c>
      <c r="D24" s="223" t="s">
        <v>210</v>
      </c>
      <c r="E24" s="223" t="s">
        <v>210</v>
      </c>
      <c r="F24" s="223" t="s">
        <v>210</v>
      </c>
      <c r="G24" s="223" t="s">
        <v>210</v>
      </c>
      <c r="H24" s="223" t="s">
        <v>210</v>
      </c>
      <c r="I24" s="223"/>
      <c r="J24" s="223" t="s">
        <v>210</v>
      </c>
      <c r="K24" s="223"/>
      <c r="L24" s="223" t="s">
        <v>210</v>
      </c>
      <c r="M24" s="223"/>
      <c r="N24" s="223"/>
      <c r="O24" s="222" t="s">
        <v>191</v>
      </c>
      <c r="P24" s="223"/>
      <c r="Q24" s="223"/>
      <c r="R24" s="223"/>
      <c r="S24" s="223"/>
      <c r="T24" s="223"/>
      <c r="U24" s="223" t="s">
        <v>210</v>
      </c>
    </row>
    <row r="25" spans="1:21" ht="25.5" customHeight="1" x14ac:dyDescent="0.45">
      <c r="A25" s="214" t="s">
        <v>109</v>
      </c>
      <c r="B25" s="212">
        <v>10</v>
      </c>
      <c r="C25" s="213">
        <v>8.6999999999999993</v>
      </c>
      <c r="D25" s="223" t="s">
        <v>210</v>
      </c>
      <c r="E25" s="223"/>
      <c r="F25" s="223" t="s">
        <v>210</v>
      </c>
      <c r="G25" s="223" t="s">
        <v>210</v>
      </c>
      <c r="H25" s="223" t="s">
        <v>210</v>
      </c>
      <c r="I25" s="223"/>
      <c r="J25" s="223" t="s">
        <v>210</v>
      </c>
      <c r="K25" s="223"/>
      <c r="L25" s="223" t="s">
        <v>210</v>
      </c>
      <c r="M25" s="223"/>
      <c r="N25" s="223" t="s">
        <v>210</v>
      </c>
      <c r="O25" s="222" t="s">
        <v>191</v>
      </c>
      <c r="P25" s="223"/>
      <c r="Q25" s="223"/>
      <c r="R25" s="223" t="s">
        <v>210</v>
      </c>
      <c r="S25" s="223" t="s">
        <v>210</v>
      </c>
      <c r="T25" s="223" t="s">
        <v>210</v>
      </c>
      <c r="U25" s="223" t="s">
        <v>210</v>
      </c>
    </row>
    <row r="26" spans="1:21" ht="25.5" customHeight="1" x14ac:dyDescent="0.45">
      <c r="A26" s="215" t="s">
        <v>159</v>
      </c>
      <c r="B26" s="212">
        <v>13</v>
      </c>
      <c r="C26" s="213">
        <v>13.3</v>
      </c>
      <c r="D26" s="223" t="s">
        <v>210</v>
      </c>
      <c r="E26" s="223"/>
      <c r="F26" s="223"/>
      <c r="G26" s="223" t="s">
        <v>210</v>
      </c>
      <c r="H26" s="223" t="s">
        <v>210</v>
      </c>
      <c r="I26" s="223"/>
      <c r="J26" s="223" t="s">
        <v>210</v>
      </c>
      <c r="K26" s="223"/>
      <c r="L26" s="223" t="s">
        <v>210</v>
      </c>
      <c r="M26" s="223"/>
      <c r="N26" s="223"/>
      <c r="O26" s="222" t="s">
        <v>191</v>
      </c>
      <c r="P26" s="223" t="s">
        <v>210</v>
      </c>
      <c r="Q26" s="223" t="s">
        <v>210</v>
      </c>
      <c r="R26" s="223" t="s">
        <v>210</v>
      </c>
      <c r="S26" s="223" t="s">
        <v>210</v>
      </c>
      <c r="T26" s="223" t="s">
        <v>210</v>
      </c>
      <c r="U26" s="223"/>
    </row>
    <row r="27" spans="1:21" ht="25.5" customHeight="1" x14ac:dyDescent="0.45">
      <c r="A27" s="214" t="s">
        <v>110</v>
      </c>
      <c r="B27" s="212">
        <v>6</v>
      </c>
      <c r="C27" s="213">
        <v>8.4</v>
      </c>
      <c r="D27" s="223" t="s">
        <v>210</v>
      </c>
      <c r="E27" s="223"/>
      <c r="F27" s="223"/>
      <c r="G27" s="223" t="s">
        <v>210</v>
      </c>
      <c r="H27" s="223" t="s">
        <v>210</v>
      </c>
      <c r="I27" s="223"/>
      <c r="J27" s="223" t="s">
        <v>210</v>
      </c>
      <c r="K27" s="223"/>
      <c r="L27" s="223" t="s">
        <v>210</v>
      </c>
      <c r="M27" s="223" t="s">
        <v>210</v>
      </c>
      <c r="N27" s="223"/>
      <c r="O27" s="222" t="s">
        <v>191</v>
      </c>
      <c r="P27" s="223"/>
      <c r="Q27" s="223"/>
      <c r="R27" s="223"/>
      <c r="S27" s="223" t="s">
        <v>210</v>
      </c>
      <c r="T27" s="223" t="s">
        <v>210</v>
      </c>
      <c r="U27" s="223" t="s">
        <v>210</v>
      </c>
    </row>
    <row r="28" spans="1:21" ht="25.5" customHeight="1" x14ac:dyDescent="0.45">
      <c r="A28" s="214" t="s">
        <v>111</v>
      </c>
      <c r="B28" s="212">
        <v>7</v>
      </c>
      <c r="C28" s="213">
        <v>15.4</v>
      </c>
      <c r="D28" s="223" t="s">
        <v>210</v>
      </c>
      <c r="E28" s="223"/>
      <c r="F28" s="223"/>
      <c r="G28" s="223" t="s">
        <v>210</v>
      </c>
      <c r="H28" s="223" t="s">
        <v>210</v>
      </c>
      <c r="I28" s="223"/>
      <c r="J28" s="223" t="s">
        <v>210</v>
      </c>
      <c r="K28" s="223"/>
      <c r="L28" s="223" t="s">
        <v>210</v>
      </c>
      <c r="M28" s="223"/>
      <c r="N28" s="223"/>
      <c r="O28" s="222" t="s">
        <v>191</v>
      </c>
      <c r="P28" s="223"/>
      <c r="Q28" s="223"/>
      <c r="R28" s="223" t="s">
        <v>210</v>
      </c>
      <c r="S28" s="223"/>
      <c r="T28" s="223" t="s">
        <v>210</v>
      </c>
      <c r="U28" s="223" t="s">
        <v>210</v>
      </c>
    </row>
    <row r="29" spans="1:21" ht="25.5" customHeight="1" x14ac:dyDescent="0.45">
      <c r="A29" s="215" t="s">
        <v>151</v>
      </c>
      <c r="B29" s="212">
        <v>9</v>
      </c>
      <c r="C29" s="213">
        <v>21</v>
      </c>
      <c r="D29" s="223" t="s">
        <v>210</v>
      </c>
      <c r="E29" s="223" t="s">
        <v>210</v>
      </c>
      <c r="F29" s="223" t="s">
        <v>210</v>
      </c>
      <c r="G29" s="223" t="s">
        <v>210</v>
      </c>
      <c r="H29" s="223" t="s">
        <v>210</v>
      </c>
      <c r="I29" s="223"/>
      <c r="J29" s="223" t="s">
        <v>210</v>
      </c>
      <c r="K29" s="223"/>
      <c r="L29" s="223" t="s">
        <v>210</v>
      </c>
      <c r="M29" s="223" t="s">
        <v>210</v>
      </c>
      <c r="N29" s="223"/>
      <c r="O29" s="222" t="s">
        <v>191</v>
      </c>
      <c r="P29" s="223"/>
      <c r="Q29" s="223"/>
      <c r="R29" s="223" t="s">
        <v>210</v>
      </c>
      <c r="S29" s="223" t="s">
        <v>210</v>
      </c>
      <c r="T29" s="223" t="s">
        <v>210</v>
      </c>
      <c r="U29" s="223" t="s">
        <v>210</v>
      </c>
    </row>
    <row r="30" spans="1:21" ht="25.5" customHeight="1" x14ac:dyDescent="0.45">
      <c r="A30" s="215" t="s">
        <v>152</v>
      </c>
      <c r="B30" s="212">
        <v>12</v>
      </c>
      <c r="C30" s="213">
        <v>40</v>
      </c>
      <c r="D30" s="223" t="s">
        <v>210</v>
      </c>
      <c r="E30" s="223" t="s">
        <v>210</v>
      </c>
      <c r="F30" s="223" t="s">
        <v>210</v>
      </c>
      <c r="G30" s="223" t="s">
        <v>210</v>
      </c>
      <c r="H30" s="223" t="s">
        <v>210</v>
      </c>
      <c r="I30" s="223"/>
      <c r="J30" s="223" t="s">
        <v>210</v>
      </c>
      <c r="K30" s="223"/>
      <c r="L30" s="223" t="s">
        <v>210</v>
      </c>
      <c r="M30" s="223" t="s">
        <v>210</v>
      </c>
      <c r="N30" s="223"/>
      <c r="O30" s="222" t="s">
        <v>191</v>
      </c>
      <c r="P30" s="223"/>
      <c r="Q30" s="223"/>
      <c r="R30" s="223" t="s">
        <v>210</v>
      </c>
      <c r="S30" s="223" t="s">
        <v>210</v>
      </c>
      <c r="T30" s="223" t="s">
        <v>210</v>
      </c>
      <c r="U30" s="223" t="s">
        <v>210</v>
      </c>
    </row>
    <row r="31" spans="1:21" ht="25.5" customHeight="1" x14ac:dyDescent="0.45">
      <c r="A31" s="215" t="s">
        <v>153</v>
      </c>
      <c r="B31" s="212">
        <v>6</v>
      </c>
      <c r="C31" s="213">
        <v>19.600000000000001</v>
      </c>
      <c r="D31" s="223" t="s">
        <v>210</v>
      </c>
      <c r="E31" s="223" t="s">
        <v>210</v>
      </c>
      <c r="F31" s="223"/>
      <c r="G31" s="223" t="s">
        <v>210</v>
      </c>
      <c r="H31" s="223" t="s">
        <v>210</v>
      </c>
      <c r="I31" s="223"/>
      <c r="J31" s="223" t="s">
        <v>210</v>
      </c>
      <c r="K31" s="223"/>
      <c r="L31" s="223" t="s">
        <v>210</v>
      </c>
      <c r="M31" s="223" t="s">
        <v>210</v>
      </c>
      <c r="N31" s="223" t="s">
        <v>210</v>
      </c>
      <c r="O31" s="222" t="s">
        <v>191</v>
      </c>
      <c r="P31" s="223"/>
      <c r="Q31" s="224" t="s">
        <v>191</v>
      </c>
      <c r="R31" s="223"/>
      <c r="S31" s="223" t="s">
        <v>210</v>
      </c>
      <c r="T31" s="223" t="s">
        <v>210</v>
      </c>
      <c r="U31" s="223"/>
    </row>
    <row r="32" spans="1:21" ht="25.5" customHeight="1" x14ac:dyDescent="0.45">
      <c r="A32" s="215" t="s">
        <v>155</v>
      </c>
      <c r="B32" s="212">
        <v>13</v>
      </c>
      <c r="C32" s="213">
        <v>25.1</v>
      </c>
      <c r="D32" s="223" t="s">
        <v>210</v>
      </c>
      <c r="E32" s="223"/>
      <c r="F32" s="223"/>
      <c r="G32" s="223" t="s">
        <v>210</v>
      </c>
      <c r="H32" s="223" t="s">
        <v>210</v>
      </c>
      <c r="I32" s="223"/>
      <c r="J32" s="223" t="s">
        <v>210</v>
      </c>
      <c r="K32" s="223"/>
      <c r="L32" s="223" t="s">
        <v>210</v>
      </c>
      <c r="M32" s="223"/>
      <c r="N32" s="223"/>
      <c r="O32" s="222" t="s">
        <v>191</v>
      </c>
      <c r="P32" s="223"/>
      <c r="Q32" s="223"/>
      <c r="R32" s="223"/>
      <c r="S32" s="223" t="s">
        <v>210</v>
      </c>
      <c r="T32" s="223" t="s">
        <v>210</v>
      </c>
      <c r="U32" s="223" t="s">
        <v>210</v>
      </c>
    </row>
    <row r="33" spans="1:21" ht="25.5" customHeight="1" x14ac:dyDescent="0.45">
      <c r="A33" s="215" t="s">
        <v>162</v>
      </c>
      <c r="B33" s="212">
        <v>27</v>
      </c>
      <c r="C33" s="213">
        <v>34.6</v>
      </c>
      <c r="D33" s="223" t="s">
        <v>210</v>
      </c>
      <c r="E33" s="223" t="s">
        <v>210</v>
      </c>
      <c r="F33" s="223" t="s">
        <v>210</v>
      </c>
      <c r="G33" s="223" t="s">
        <v>210</v>
      </c>
      <c r="H33" s="223" t="s">
        <v>210</v>
      </c>
      <c r="I33" s="223"/>
      <c r="J33" s="223" t="s">
        <v>210</v>
      </c>
      <c r="K33" s="223"/>
      <c r="L33" s="223" t="s">
        <v>210</v>
      </c>
      <c r="M33" s="223" t="s">
        <v>210</v>
      </c>
      <c r="N33" s="223" t="s">
        <v>210</v>
      </c>
      <c r="O33" s="222" t="s">
        <v>191</v>
      </c>
      <c r="P33" s="223" t="s">
        <v>210</v>
      </c>
      <c r="Q33" s="223" t="s">
        <v>210</v>
      </c>
      <c r="R33" s="223" t="s">
        <v>210</v>
      </c>
      <c r="S33" s="223"/>
      <c r="T33" s="223" t="s">
        <v>210</v>
      </c>
      <c r="U33" s="223" t="s">
        <v>210</v>
      </c>
    </row>
    <row r="34" spans="1:21" ht="25.5" customHeight="1" x14ac:dyDescent="0.45">
      <c r="A34" s="214" t="s">
        <v>112</v>
      </c>
      <c r="B34" s="212">
        <v>6</v>
      </c>
      <c r="C34" s="213">
        <v>11.9</v>
      </c>
      <c r="D34" s="223" t="s">
        <v>210</v>
      </c>
      <c r="E34" s="223" t="s">
        <v>210</v>
      </c>
      <c r="F34" s="223"/>
      <c r="G34" s="223" t="s">
        <v>210</v>
      </c>
      <c r="H34" s="223" t="s">
        <v>210</v>
      </c>
      <c r="I34" s="223"/>
      <c r="J34" s="223" t="s">
        <v>210</v>
      </c>
      <c r="K34" s="223"/>
      <c r="L34" s="223" t="s">
        <v>210</v>
      </c>
      <c r="M34" s="223" t="s">
        <v>210</v>
      </c>
      <c r="N34" s="223" t="s">
        <v>210</v>
      </c>
      <c r="O34" s="222" t="s">
        <v>191</v>
      </c>
      <c r="P34" s="223" t="s">
        <v>210</v>
      </c>
      <c r="Q34" s="223" t="s">
        <v>210</v>
      </c>
      <c r="R34" s="223"/>
      <c r="S34" s="223" t="s">
        <v>210</v>
      </c>
      <c r="T34" s="223" t="s">
        <v>210</v>
      </c>
      <c r="U34" s="223"/>
    </row>
    <row r="35" spans="1:21" ht="25.5" customHeight="1" x14ac:dyDescent="0.45">
      <c r="A35" s="215" t="s">
        <v>165</v>
      </c>
      <c r="B35" s="212">
        <v>21</v>
      </c>
      <c r="C35" s="213">
        <v>31.8</v>
      </c>
      <c r="D35" s="223" t="s">
        <v>210</v>
      </c>
      <c r="E35" s="223" t="s">
        <v>210</v>
      </c>
      <c r="F35" s="223" t="s">
        <v>210</v>
      </c>
      <c r="G35" s="223" t="s">
        <v>210</v>
      </c>
      <c r="H35" s="223" t="s">
        <v>210</v>
      </c>
      <c r="I35" s="223"/>
      <c r="J35" s="223" t="s">
        <v>210</v>
      </c>
      <c r="K35" s="223"/>
      <c r="L35" s="223" t="s">
        <v>210</v>
      </c>
      <c r="M35" s="223" t="s">
        <v>210</v>
      </c>
      <c r="N35" s="223" t="s">
        <v>210</v>
      </c>
      <c r="O35" s="222" t="s">
        <v>191</v>
      </c>
      <c r="P35" s="223" t="s">
        <v>210</v>
      </c>
      <c r="Q35" s="223" t="s">
        <v>210</v>
      </c>
      <c r="R35" s="223" t="s">
        <v>210</v>
      </c>
      <c r="S35" s="223" t="s">
        <v>210</v>
      </c>
      <c r="T35" s="223" t="s">
        <v>210</v>
      </c>
      <c r="U35" s="223" t="s">
        <v>210</v>
      </c>
    </row>
    <row r="36" spans="1:21" ht="25.5" customHeight="1" x14ac:dyDescent="0.45">
      <c r="A36" s="214" t="s">
        <v>113</v>
      </c>
      <c r="B36" s="212">
        <v>7</v>
      </c>
      <c r="C36" s="213">
        <v>11.1</v>
      </c>
      <c r="D36" s="223" t="s">
        <v>210</v>
      </c>
      <c r="E36" s="223"/>
      <c r="F36" s="223"/>
      <c r="G36" s="223" t="s">
        <v>210</v>
      </c>
      <c r="H36" s="223" t="s">
        <v>210</v>
      </c>
      <c r="I36" s="223"/>
      <c r="J36" s="223" t="s">
        <v>210</v>
      </c>
      <c r="K36" s="223"/>
      <c r="L36" s="223" t="s">
        <v>210</v>
      </c>
      <c r="M36" s="223" t="s">
        <v>210</v>
      </c>
      <c r="N36" s="223" t="s">
        <v>210</v>
      </c>
      <c r="O36" s="222" t="s">
        <v>191</v>
      </c>
      <c r="P36" s="223"/>
      <c r="Q36" s="224" t="s">
        <v>191</v>
      </c>
      <c r="R36" s="223"/>
      <c r="S36" s="223" t="s">
        <v>210</v>
      </c>
      <c r="T36" s="223" t="s">
        <v>210</v>
      </c>
      <c r="U36" s="223" t="s">
        <v>210</v>
      </c>
    </row>
    <row r="37" spans="1:21" ht="25.5" customHeight="1" x14ac:dyDescent="0.45">
      <c r="A37" s="216" t="s">
        <v>248</v>
      </c>
      <c r="B37" s="212">
        <v>9</v>
      </c>
      <c r="C37" s="213">
        <v>11.2</v>
      </c>
      <c r="D37" s="223" t="s">
        <v>210</v>
      </c>
      <c r="E37" s="223" t="s">
        <v>210</v>
      </c>
      <c r="F37" s="223"/>
      <c r="G37" s="223" t="s">
        <v>210</v>
      </c>
      <c r="H37" s="223" t="s">
        <v>210</v>
      </c>
      <c r="I37" s="223"/>
      <c r="J37" s="223" t="s">
        <v>210</v>
      </c>
      <c r="K37" s="223"/>
      <c r="L37" s="223" t="s">
        <v>210</v>
      </c>
      <c r="M37" s="225"/>
      <c r="N37" s="223" t="s">
        <v>210</v>
      </c>
      <c r="O37" s="222" t="s">
        <v>191</v>
      </c>
      <c r="P37" s="223"/>
      <c r="Q37" s="223"/>
      <c r="R37" s="223" t="s">
        <v>210</v>
      </c>
      <c r="S37" s="223" t="s">
        <v>210</v>
      </c>
      <c r="T37" s="223" t="s">
        <v>210</v>
      </c>
      <c r="U37" s="223" t="s">
        <v>210</v>
      </c>
    </row>
    <row r="38" spans="1:21" ht="25.5" customHeight="1" x14ac:dyDescent="0.45">
      <c r="A38" s="216" t="s">
        <v>114</v>
      </c>
      <c r="B38" s="212">
        <v>8</v>
      </c>
      <c r="C38" s="213">
        <v>14.299999999999999</v>
      </c>
      <c r="D38" s="223" t="s">
        <v>210</v>
      </c>
      <c r="E38" s="223" t="s">
        <v>210</v>
      </c>
      <c r="F38" s="223"/>
      <c r="G38" s="223" t="s">
        <v>210</v>
      </c>
      <c r="H38" s="223" t="s">
        <v>210</v>
      </c>
      <c r="I38" s="223"/>
      <c r="J38" s="223" t="s">
        <v>210</v>
      </c>
      <c r="K38" s="223"/>
      <c r="L38" s="223" t="s">
        <v>210</v>
      </c>
      <c r="M38" s="223"/>
      <c r="N38" s="223"/>
      <c r="O38" s="222" t="s">
        <v>191</v>
      </c>
      <c r="P38" s="223"/>
      <c r="Q38" s="223"/>
      <c r="R38" s="223"/>
      <c r="S38" s="223" t="s">
        <v>210</v>
      </c>
      <c r="T38" s="223" t="s">
        <v>210</v>
      </c>
      <c r="U38" s="223" t="s">
        <v>210</v>
      </c>
    </row>
    <row r="39" spans="1:21" ht="25.5" customHeight="1" x14ac:dyDescent="0.45">
      <c r="A39" s="216" t="s">
        <v>115</v>
      </c>
      <c r="B39" s="212">
        <v>7</v>
      </c>
      <c r="C39" s="213">
        <v>12.299999999999999</v>
      </c>
      <c r="D39" s="223" t="s">
        <v>210</v>
      </c>
      <c r="E39" s="223" t="s">
        <v>210</v>
      </c>
      <c r="F39" s="223"/>
      <c r="G39" s="223" t="s">
        <v>210</v>
      </c>
      <c r="H39" s="223" t="s">
        <v>210</v>
      </c>
      <c r="I39" s="223"/>
      <c r="J39" s="223" t="s">
        <v>210</v>
      </c>
      <c r="K39" s="223"/>
      <c r="L39" s="223" t="s">
        <v>210</v>
      </c>
      <c r="M39" s="223"/>
      <c r="N39" s="223"/>
      <c r="O39" s="222" t="s">
        <v>191</v>
      </c>
      <c r="P39" s="223"/>
      <c r="Q39" s="223"/>
      <c r="R39" s="223" t="s">
        <v>210</v>
      </c>
      <c r="S39" s="223" t="s">
        <v>210</v>
      </c>
      <c r="T39" s="223" t="s">
        <v>210</v>
      </c>
      <c r="U39" s="223" t="s">
        <v>210</v>
      </c>
    </row>
    <row r="40" spans="1:21" ht="25.5" customHeight="1" x14ac:dyDescent="0.45">
      <c r="A40" s="216" t="s">
        <v>116</v>
      </c>
      <c r="B40" s="212">
        <v>12</v>
      </c>
      <c r="C40" s="213">
        <v>16.200000000000003</v>
      </c>
      <c r="D40" s="223" t="s">
        <v>210</v>
      </c>
      <c r="E40" s="223" t="s">
        <v>210</v>
      </c>
      <c r="F40" s="223"/>
      <c r="G40" s="223" t="s">
        <v>210</v>
      </c>
      <c r="H40" s="223" t="s">
        <v>210</v>
      </c>
      <c r="I40" s="223"/>
      <c r="J40" s="223" t="s">
        <v>210</v>
      </c>
      <c r="K40" s="223"/>
      <c r="L40" s="223" t="s">
        <v>210</v>
      </c>
      <c r="M40" s="223"/>
      <c r="N40" s="223"/>
      <c r="O40" s="222" t="s">
        <v>191</v>
      </c>
      <c r="P40" s="223"/>
      <c r="Q40" s="223"/>
      <c r="R40" s="223" t="s">
        <v>210</v>
      </c>
      <c r="S40" s="223" t="s">
        <v>210</v>
      </c>
      <c r="T40" s="223" t="s">
        <v>210</v>
      </c>
      <c r="U40" s="223" t="s">
        <v>210</v>
      </c>
    </row>
    <row r="41" spans="1:21" ht="25.5" customHeight="1" x14ac:dyDescent="0.45">
      <c r="A41" s="216" t="s">
        <v>117</v>
      </c>
      <c r="B41" s="212">
        <v>4</v>
      </c>
      <c r="C41" s="213">
        <v>2.9</v>
      </c>
      <c r="D41" s="223" t="s">
        <v>210</v>
      </c>
      <c r="E41" s="223"/>
      <c r="F41" s="223"/>
      <c r="G41" s="223" t="s">
        <v>210</v>
      </c>
      <c r="H41" s="223" t="s">
        <v>210</v>
      </c>
      <c r="I41" s="223"/>
      <c r="J41" s="223" t="s">
        <v>210</v>
      </c>
      <c r="K41" s="223"/>
      <c r="L41" s="223" t="s">
        <v>210</v>
      </c>
      <c r="M41" s="223"/>
      <c r="N41" s="223"/>
      <c r="O41" s="222" t="s">
        <v>191</v>
      </c>
      <c r="P41" s="223"/>
      <c r="Q41" s="223"/>
      <c r="R41" s="223" t="s">
        <v>210</v>
      </c>
      <c r="S41" s="223"/>
      <c r="T41" s="223" t="s">
        <v>210</v>
      </c>
      <c r="U41" s="223" t="s">
        <v>210</v>
      </c>
    </row>
    <row r="42" spans="1:21" ht="25.5" customHeight="1" x14ac:dyDescent="0.45">
      <c r="A42" s="216" t="s">
        <v>118</v>
      </c>
      <c r="B42" s="212">
        <v>10</v>
      </c>
      <c r="C42" s="213">
        <v>17.5</v>
      </c>
      <c r="D42" s="223" t="s">
        <v>210</v>
      </c>
      <c r="E42" s="223" t="s">
        <v>210</v>
      </c>
      <c r="F42" s="223" t="s">
        <v>210</v>
      </c>
      <c r="G42" s="223" t="s">
        <v>210</v>
      </c>
      <c r="H42" s="223" t="s">
        <v>210</v>
      </c>
      <c r="I42" s="223"/>
      <c r="J42" s="223" t="s">
        <v>210</v>
      </c>
      <c r="K42" s="223"/>
      <c r="L42" s="223" t="s">
        <v>210</v>
      </c>
      <c r="M42" s="223"/>
      <c r="N42" s="223" t="s">
        <v>210</v>
      </c>
      <c r="O42" s="222" t="s">
        <v>191</v>
      </c>
      <c r="P42" s="223"/>
      <c r="Q42" s="223"/>
      <c r="R42" s="223" t="s">
        <v>210</v>
      </c>
      <c r="S42" s="223" t="s">
        <v>210</v>
      </c>
      <c r="T42" s="223"/>
      <c r="U42" s="223" t="s">
        <v>210</v>
      </c>
    </row>
    <row r="43" spans="1:21" ht="25.5" customHeight="1" x14ac:dyDescent="0.45">
      <c r="A43" s="214" t="s">
        <v>119</v>
      </c>
      <c r="B43" s="212">
        <v>6</v>
      </c>
      <c r="C43" s="213">
        <v>18.5</v>
      </c>
      <c r="D43" s="223" t="s">
        <v>210</v>
      </c>
      <c r="E43" s="223"/>
      <c r="F43" s="223" t="s">
        <v>210</v>
      </c>
      <c r="G43" s="223" t="s">
        <v>210</v>
      </c>
      <c r="H43" s="223" t="s">
        <v>210</v>
      </c>
      <c r="I43" s="223"/>
      <c r="J43" s="223" t="s">
        <v>210</v>
      </c>
      <c r="K43" s="223"/>
      <c r="L43" s="223" t="s">
        <v>210</v>
      </c>
      <c r="M43" s="223" t="s">
        <v>210</v>
      </c>
      <c r="N43" s="223" t="s">
        <v>210</v>
      </c>
      <c r="O43" s="222" t="s">
        <v>191</v>
      </c>
      <c r="P43" s="223"/>
      <c r="Q43" s="223"/>
      <c r="R43" s="223"/>
      <c r="S43" s="223" t="s">
        <v>210</v>
      </c>
      <c r="T43" s="223" t="s">
        <v>210</v>
      </c>
      <c r="U43" s="223" t="s">
        <v>210</v>
      </c>
    </row>
    <row r="44" spans="1:21" ht="25.5" customHeight="1" x14ac:dyDescent="0.45">
      <c r="A44" s="215" t="s">
        <v>163</v>
      </c>
      <c r="B44" s="212">
        <v>32</v>
      </c>
      <c r="C44" s="213">
        <v>19.3</v>
      </c>
      <c r="D44" s="223" t="s">
        <v>210</v>
      </c>
      <c r="E44" s="223" t="s">
        <v>210</v>
      </c>
      <c r="F44" s="223" t="s">
        <v>210</v>
      </c>
      <c r="G44" s="223" t="s">
        <v>210</v>
      </c>
      <c r="H44" s="223" t="s">
        <v>210</v>
      </c>
      <c r="I44" s="223"/>
      <c r="J44" s="223"/>
      <c r="K44" s="223"/>
      <c r="L44" s="223" t="s">
        <v>210</v>
      </c>
      <c r="M44" s="223" t="s">
        <v>210</v>
      </c>
      <c r="N44" s="223" t="s">
        <v>210</v>
      </c>
      <c r="O44" s="222" t="s">
        <v>191</v>
      </c>
      <c r="P44" s="223" t="s">
        <v>210</v>
      </c>
      <c r="Q44" s="223" t="s">
        <v>210</v>
      </c>
      <c r="R44" s="223" t="s">
        <v>210</v>
      </c>
      <c r="S44" s="223" t="s">
        <v>210</v>
      </c>
      <c r="T44" s="223" t="s">
        <v>210</v>
      </c>
      <c r="U44" s="223" t="s">
        <v>210</v>
      </c>
    </row>
    <row r="45" spans="1:21" ht="25.5" customHeight="1" x14ac:dyDescent="0.45">
      <c r="A45" s="215" t="s">
        <v>164</v>
      </c>
      <c r="B45" s="212">
        <v>35</v>
      </c>
      <c r="C45" s="213">
        <v>30.1</v>
      </c>
      <c r="D45" s="223" t="s">
        <v>210</v>
      </c>
      <c r="E45" s="223" t="s">
        <v>210</v>
      </c>
      <c r="F45" s="223" t="s">
        <v>210</v>
      </c>
      <c r="G45" s="223" t="s">
        <v>210</v>
      </c>
      <c r="H45" s="223" t="s">
        <v>210</v>
      </c>
      <c r="I45" s="223"/>
      <c r="J45" s="223"/>
      <c r="K45" s="223"/>
      <c r="L45" s="223" t="s">
        <v>210</v>
      </c>
      <c r="M45" s="223" t="s">
        <v>210</v>
      </c>
      <c r="N45" s="223" t="s">
        <v>210</v>
      </c>
      <c r="O45" s="222" t="s">
        <v>191</v>
      </c>
      <c r="P45" s="223" t="s">
        <v>210</v>
      </c>
      <c r="Q45" s="223" t="s">
        <v>210</v>
      </c>
      <c r="R45" s="223" t="s">
        <v>210</v>
      </c>
      <c r="S45" s="223" t="s">
        <v>210</v>
      </c>
      <c r="T45" s="223" t="s">
        <v>210</v>
      </c>
      <c r="U45" s="223" t="s">
        <v>210</v>
      </c>
    </row>
    <row r="46" spans="1:21" ht="25.5" customHeight="1" x14ac:dyDescent="0.45">
      <c r="A46" s="215" t="s">
        <v>143</v>
      </c>
      <c r="B46" s="212">
        <v>19</v>
      </c>
      <c r="C46" s="213">
        <v>42</v>
      </c>
      <c r="D46" s="223" t="s">
        <v>210</v>
      </c>
      <c r="E46" s="223" t="s">
        <v>210</v>
      </c>
      <c r="F46" s="223"/>
      <c r="G46" s="223" t="s">
        <v>210</v>
      </c>
      <c r="H46" s="223" t="s">
        <v>210</v>
      </c>
      <c r="I46" s="223"/>
      <c r="J46" s="223"/>
      <c r="K46" s="223"/>
      <c r="L46" s="223" t="s">
        <v>210</v>
      </c>
      <c r="M46" s="223" t="s">
        <v>210</v>
      </c>
      <c r="N46" s="223" t="s">
        <v>210</v>
      </c>
      <c r="O46" s="222" t="s">
        <v>191</v>
      </c>
      <c r="P46" s="223" t="s">
        <v>210</v>
      </c>
      <c r="Q46" s="223" t="s">
        <v>210</v>
      </c>
      <c r="R46" s="223" t="s">
        <v>210</v>
      </c>
      <c r="S46" s="223" t="s">
        <v>210</v>
      </c>
      <c r="T46" s="223" t="s">
        <v>210</v>
      </c>
      <c r="U46" s="223" t="s">
        <v>210</v>
      </c>
    </row>
    <row r="47" spans="1:21" ht="25.5" customHeight="1" x14ac:dyDescent="0.45">
      <c r="A47" s="215" t="s">
        <v>146</v>
      </c>
      <c r="B47" s="212">
        <v>17</v>
      </c>
      <c r="C47" s="213">
        <v>6.8</v>
      </c>
      <c r="D47" s="223" t="s">
        <v>210</v>
      </c>
      <c r="E47" s="223"/>
      <c r="F47" s="223" t="s">
        <v>210</v>
      </c>
      <c r="G47" s="223" t="s">
        <v>210</v>
      </c>
      <c r="H47" s="223" t="s">
        <v>210</v>
      </c>
      <c r="I47" s="223"/>
      <c r="J47" s="223"/>
      <c r="K47" s="223"/>
      <c r="L47" s="223" t="s">
        <v>210</v>
      </c>
      <c r="M47" s="223" t="s">
        <v>210</v>
      </c>
      <c r="N47" s="223" t="s">
        <v>210</v>
      </c>
      <c r="O47" s="222" t="s">
        <v>191</v>
      </c>
      <c r="P47" s="223" t="s">
        <v>210</v>
      </c>
      <c r="Q47" s="223" t="s">
        <v>210</v>
      </c>
      <c r="R47" s="223" t="s">
        <v>210</v>
      </c>
      <c r="S47" s="223" t="s">
        <v>210</v>
      </c>
      <c r="T47" s="223" t="s">
        <v>210</v>
      </c>
      <c r="U47" s="223" t="s">
        <v>210</v>
      </c>
    </row>
    <row r="48" spans="1:21" ht="25.5" customHeight="1" x14ac:dyDescent="0.45">
      <c r="A48" s="215" t="s">
        <v>160</v>
      </c>
      <c r="B48" s="212">
        <v>19</v>
      </c>
      <c r="C48" s="213">
        <v>19.8</v>
      </c>
      <c r="D48" s="223" t="s">
        <v>210</v>
      </c>
      <c r="E48" s="223" t="s">
        <v>210</v>
      </c>
      <c r="F48" s="223"/>
      <c r="G48" s="223" t="s">
        <v>210</v>
      </c>
      <c r="H48" s="223" t="s">
        <v>210</v>
      </c>
      <c r="I48" s="223"/>
      <c r="J48" s="223"/>
      <c r="K48" s="223"/>
      <c r="L48" s="223" t="s">
        <v>210</v>
      </c>
      <c r="M48" s="223" t="s">
        <v>210</v>
      </c>
      <c r="N48" s="223" t="s">
        <v>210</v>
      </c>
      <c r="O48" s="222" t="s">
        <v>191</v>
      </c>
      <c r="P48" s="223" t="s">
        <v>210</v>
      </c>
      <c r="Q48" s="223" t="s">
        <v>210</v>
      </c>
      <c r="R48" s="223" t="s">
        <v>210</v>
      </c>
      <c r="S48" s="223" t="s">
        <v>210</v>
      </c>
      <c r="T48" s="223" t="s">
        <v>210</v>
      </c>
      <c r="U48" s="223" t="s">
        <v>210</v>
      </c>
    </row>
    <row r="49" spans="1:21" ht="25.5" customHeight="1" x14ac:dyDescent="0.45">
      <c r="A49" s="215" t="s">
        <v>161</v>
      </c>
      <c r="B49" s="212">
        <v>31</v>
      </c>
      <c r="C49" s="213">
        <v>29.700000000000003</v>
      </c>
      <c r="D49" s="223" t="s">
        <v>210</v>
      </c>
      <c r="E49" s="223" t="s">
        <v>210</v>
      </c>
      <c r="F49" s="223"/>
      <c r="G49" s="223" t="s">
        <v>210</v>
      </c>
      <c r="H49" s="223" t="s">
        <v>210</v>
      </c>
      <c r="I49" s="223"/>
      <c r="J49" s="223"/>
      <c r="K49" s="223"/>
      <c r="L49" s="223" t="s">
        <v>210</v>
      </c>
      <c r="M49" s="223" t="s">
        <v>210</v>
      </c>
      <c r="N49" s="223" t="s">
        <v>210</v>
      </c>
      <c r="O49" s="222" t="s">
        <v>191</v>
      </c>
      <c r="P49" s="223" t="s">
        <v>210</v>
      </c>
      <c r="Q49" s="223" t="s">
        <v>210</v>
      </c>
      <c r="R49" s="223" t="s">
        <v>210</v>
      </c>
      <c r="S49" s="223" t="s">
        <v>210</v>
      </c>
      <c r="T49" s="223" t="s">
        <v>210</v>
      </c>
      <c r="U49" s="223" t="s">
        <v>210</v>
      </c>
    </row>
    <row r="50" spans="1:21" ht="25.5" customHeight="1" x14ac:dyDescent="0.45">
      <c r="A50" s="215" t="s">
        <v>167</v>
      </c>
      <c r="B50" s="212">
        <v>39</v>
      </c>
      <c r="C50" s="213">
        <v>15.4</v>
      </c>
      <c r="D50" s="223" t="s">
        <v>210</v>
      </c>
      <c r="E50" s="223" t="s">
        <v>210</v>
      </c>
      <c r="F50" s="223" t="s">
        <v>210</v>
      </c>
      <c r="G50" s="223" t="s">
        <v>210</v>
      </c>
      <c r="H50" s="223" t="s">
        <v>210</v>
      </c>
      <c r="I50" s="223"/>
      <c r="J50" s="223"/>
      <c r="K50" s="223"/>
      <c r="L50" s="223" t="s">
        <v>210</v>
      </c>
      <c r="M50" s="223" t="s">
        <v>210</v>
      </c>
      <c r="N50" s="223" t="s">
        <v>210</v>
      </c>
      <c r="O50" s="222" t="s">
        <v>191</v>
      </c>
      <c r="P50" s="223" t="s">
        <v>210</v>
      </c>
      <c r="Q50" s="223" t="s">
        <v>210</v>
      </c>
      <c r="R50" s="223" t="s">
        <v>210</v>
      </c>
      <c r="S50" s="223" t="s">
        <v>210</v>
      </c>
      <c r="T50" s="223" t="s">
        <v>210</v>
      </c>
      <c r="U50" s="223" t="s">
        <v>210</v>
      </c>
    </row>
    <row r="51" spans="1:21" ht="25.5" customHeight="1" x14ac:dyDescent="0.45">
      <c r="A51" s="215" t="s">
        <v>168</v>
      </c>
      <c r="B51" s="212">
        <v>18</v>
      </c>
      <c r="C51" s="213">
        <v>7.7</v>
      </c>
      <c r="D51" s="223" t="s">
        <v>210</v>
      </c>
      <c r="E51" s="223"/>
      <c r="F51" s="223"/>
      <c r="G51" s="223" t="s">
        <v>210</v>
      </c>
      <c r="H51" s="223" t="s">
        <v>210</v>
      </c>
      <c r="I51" s="223"/>
      <c r="J51" s="223"/>
      <c r="K51" s="223"/>
      <c r="L51" s="223" t="s">
        <v>210</v>
      </c>
      <c r="M51" s="223" t="s">
        <v>210</v>
      </c>
      <c r="N51" s="223" t="s">
        <v>210</v>
      </c>
      <c r="O51" s="222" t="s">
        <v>191</v>
      </c>
      <c r="P51" s="223" t="s">
        <v>210</v>
      </c>
      <c r="Q51" s="223" t="s">
        <v>210</v>
      </c>
      <c r="R51" s="223" t="s">
        <v>210</v>
      </c>
      <c r="S51" s="223" t="s">
        <v>210</v>
      </c>
      <c r="T51" s="223" t="s">
        <v>210</v>
      </c>
      <c r="U51" s="223" t="s">
        <v>210</v>
      </c>
    </row>
    <row r="52" spans="1:21" ht="25.5" customHeight="1" x14ac:dyDescent="0.45">
      <c r="A52" s="215" t="s">
        <v>154</v>
      </c>
      <c r="B52" s="212">
        <v>6</v>
      </c>
      <c r="C52" s="213">
        <v>5.6</v>
      </c>
      <c r="D52" s="223" t="s">
        <v>210</v>
      </c>
      <c r="E52" s="225"/>
      <c r="F52" s="223"/>
      <c r="G52" s="223" t="s">
        <v>210</v>
      </c>
      <c r="H52" s="223" t="s">
        <v>210</v>
      </c>
      <c r="I52" s="223"/>
      <c r="J52" s="223"/>
      <c r="K52" s="223"/>
      <c r="L52" s="223" t="s">
        <v>210</v>
      </c>
      <c r="M52" s="223" t="s">
        <v>210</v>
      </c>
      <c r="N52" s="223" t="s">
        <v>210</v>
      </c>
      <c r="O52" s="222" t="s">
        <v>191</v>
      </c>
      <c r="P52" s="223" t="s">
        <v>210</v>
      </c>
      <c r="Q52" s="223" t="s">
        <v>210</v>
      </c>
      <c r="R52" s="223" t="s">
        <v>210</v>
      </c>
      <c r="S52" s="223" t="s">
        <v>210</v>
      </c>
      <c r="T52" s="223" t="s">
        <v>210</v>
      </c>
      <c r="U52" s="223"/>
    </row>
    <row r="53" spans="1:21" ht="25.5" customHeight="1" x14ac:dyDescent="0.45">
      <c r="A53" s="214" t="s">
        <v>120</v>
      </c>
      <c r="B53" s="212">
        <v>5</v>
      </c>
      <c r="C53" s="213">
        <v>11.5</v>
      </c>
      <c r="D53" s="223" t="s">
        <v>210</v>
      </c>
      <c r="E53" s="223"/>
      <c r="F53" s="223"/>
      <c r="G53" s="223" t="s">
        <v>210</v>
      </c>
      <c r="H53" s="223" t="s">
        <v>210</v>
      </c>
      <c r="I53" s="223"/>
      <c r="J53" s="223"/>
      <c r="K53" s="223"/>
      <c r="L53" s="223" t="s">
        <v>210</v>
      </c>
      <c r="M53" s="225"/>
      <c r="N53" s="223" t="s">
        <v>210</v>
      </c>
      <c r="O53" s="222" t="s">
        <v>191</v>
      </c>
      <c r="P53" s="223" t="s">
        <v>210</v>
      </c>
      <c r="Q53" s="223" t="s">
        <v>210</v>
      </c>
      <c r="R53" s="223" t="s">
        <v>210</v>
      </c>
      <c r="S53" s="223" t="s">
        <v>210</v>
      </c>
      <c r="T53" s="223" t="s">
        <v>210</v>
      </c>
      <c r="U53" s="223"/>
    </row>
    <row r="54" spans="1:21" ht="25.5" customHeight="1" x14ac:dyDescent="0.45">
      <c r="A54" s="215" t="s">
        <v>156</v>
      </c>
      <c r="B54" s="212">
        <v>20</v>
      </c>
      <c r="C54" s="213">
        <v>22.8</v>
      </c>
      <c r="D54" s="223" t="s">
        <v>210</v>
      </c>
      <c r="E54" s="225"/>
      <c r="F54" s="223"/>
      <c r="G54" s="223" t="s">
        <v>210</v>
      </c>
      <c r="H54" s="223" t="s">
        <v>210</v>
      </c>
      <c r="I54" s="223"/>
      <c r="J54" s="223"/>
      <c r="K54" s="223"/>
      <c r="L54" s="223" t="s">
        <v>210</v>
      </c>
      <c r="M54" s="223"/>
      <c r="N54" s="223"/>
      <c r="O54" s="222" t="s">
        <v>191</v>
      </c>
      <c r="P54" s="223" t="s">
        <v>210</v>
      </c>
      <c r="Q54" s="223" t="s">
        <v>210</v>
      </c>
      <c r="R54" s="223"/>
      <c r="S54" s="223" t="s">
        <v>210</v>
      </c>
      <c r="T54" s="223" t="s">
        <v>210</v>
      </c>
      <c r="U54" s="223" t="s">
        <v>210</v>
      </c>
    </row>
    <row r="55" spans="1:21" ht="25.5" customHeight="1" x14ac:dyDescent="0.45">
      <c r="A55" s="215" t="s">
        <v>157</v>
      </c>
      <c r="B55" s="212">
        <v>20</v>
      </c>
      <c r="C55" s="213">
        <v>29.400000000000002</v>
      </c>
      <c r="D55" s="223" t="s">
        <v>210</v>
      </c>
      <c r="E55" s="225"/>
      <c r="F55" s="223"/>
      <c r="G55" s="223" t="s">
        <v>210</v>
      </c>
      <c r="H55" s="223" t="s">
        <v>210</v>
      </c>
      <c r="I55" s="223"/>
      <c r="J55" s="223"/>
      <c r="K55" s="223"/>
      <c r="L55" s="223" t="s">
        <v>210</v>
      </c>
      <c r="M55" s="223"/>
      <c r="N55" s="223"/>
      <c r="O55" s="222" t="s">
        <v>191</v>
      </c>
      <c r="P55" s="223" t="s">
        <v>210</v>
      </c>
      <c r="Q55" s="223" t="s">
        <v>210</v>
      </c>
      <c r="R55" s="223"/>
      <c r="S55" s="223" t="s">
        <v>210</v>
      </c>
      <c r="T55" s="223" t="s">
        <v>210</v>
      </c>
      <c r="U55" s="223" t="s">
        <v>210</v>
      </c>
    </row>
    <row r="56" spans="1:21" ht="25.5" customHeight="1" x14ac:dyDescent="0.45">
      <c r="A56" s="215" t="s">
        <v>169</v>
      </c>
      <c r="B56" s="212">
        <v>14</v>
      </c>
      <c r="C56" s="213">
        <v>42.4</v>
      </c>
      <c r="D56" s="223" t="s">
        <v>210</v>
      </c>
      <c r="E56" s="223"/>
      <c r="F56" s="223"/>
      <c r="G56" s="223" t="s">
        <v>210</v>
      </c>
      <c r="H56" s="223" t="s">
        <v>210</v>
      </c>
      <c r="I56" s="223"/>
      <c r="J56" s="223"/>
      <c r="K56" s="223"/>
      <c r="L56" s="223" t="s">
        <v>210</v>
      </c>
      <c r="M56" s="223"/>
      <c r="N56" s="223"/>
      <c r="O56" s="222" t="s">
        <v>191</v>
      </c>
      <c r="P56" s="223"/>
      <c r="Q56" s="223"/>
      <c r="R56" s="223" t="s">
        <v>210</v>
      </c>
      <c r="S56" s="223" t="s">
        <v>210</v>
      </c>
      <c r="T56" s="223" t="s">
        <v>210</v>
      </c>
      <c r="U56" s="223" t="s">
        <v>210</v>
      </c>
    </row>
    <row r="57" spans="1:21" ht="25.5" customHeight="1" x14ac:dyDescent="0.45">
      <c r="A57" s="215" t="s">
        <v>158</v>
      </c>
      <c r="B57" s="212">
        <v>10</v>
      </c>
      <c r="C57" s="213">
        <v>8.9</v>
      </c>
      <c r="D57" s="223" t="s">
        <v>210</v>
      </c>
      <c r="E57" s="223"/>
      <c r="F57" s="223" t="s">
        <v>210</v>
      </c>
      <c r="G57" s="223" t="s">
        <v>210</v>
      </c>
      <c r="H57" s="223" t="s">
        <v>210</v>
      </c>
      <c r="I57" s="223"/>
      <c r="J57" s="223"/>
      <c r="K57" s="223"/>
      <c r="L57" s="223" t="s">
        <v>210</v>
      </c>
      <c r="M57" s="223"/>
      <c r="N57" s="223"/>
      <c r="O57" s="222" t="s">
        <v>191</v>
      </c>
      <c r="P57" s="223"/>
      <c r="Q57" s="223"/>
      <c r="R57" s="223" t="s">
        <v>210</v>
      </c>
      <c r="S57" s="223" t="s">
        <v>210</v>
      </c>
      <c r="T57" s="223" t="s">
        <v>210</v>
      </c>
      <c r="U57" s="223"/>
    </row>
    <row r="58" spans="1:21" ht="25.5" customHeight="1" x14ac:dyDescent="0.45">
      <c r="A58" s="217" t="s">
        <v>170</v>
      </c>
      <c r="B58" s="212">
        <v>7</v>
      </c>
      <c r="C58" s="213">
        <v>7.1999999999999993</v>
      </c>
      <c r="D58" s="223" t="s">
        <v>210</v>
      </c>
      <c r="E58" s="223" t="s">
        <v>210</v>
      </c>
      <c r="F58" s="223"/>
      <c r="G58" s="223" t="s">
        <v>210</v>
      </c>
      <c r="H58" s="223" t="s">
        <v>210</v>
      </c>
      <c r="I58" s="223"/>
      <c r="J58" s="223"/>
      <c r="K58" s="223"/>
      <c r="L58" s="223" t="s">
        <v>210</v>
      </c>
      <c r="M58" s="223" t="s">
        <v>210</v>
      </c>
      <c r="N58" s="223" t="s">
        <v>210</v>
      </c>
      <c r="O58" s="222" t="s">
        <v>191</v>
      </c>
      <c r="P58" s="223" t="s">
        <v>210</v>
      </c>
      <c r="Q58" s="223" t="s">
        <v>210</v>
      </c>
      <c r="R58" s="223" t="s">
        <v>210</v>
      </c>
      <c r="S58" s="223" t="s">
        <v>210</v>
      </c>
      <c r="T58" s="223" t="s">
        <v>210</v>
      </c>
      <c r="U58" s="223" t="s">
        <v>210</v>
      </c>
    </row>
    <row r="59" spans="1:21" ht="25.5" customHeight="1" x14ac:dyDescent="0.45">
      <c r="A59" s="217" t="s">
        <v>171</v>
      </c>
      <c r="B59" s="212">
        <v>13</v>
      </c>
      <c r="C59" s="213">
        <v>19.400000000000002</v>
      </c>
      <c r="D59" s="223" t="s">
        <v>210</v>
      </c>
      <c r="E59" s="223" t="s">
        <v>210</v>
      </c>
      <c r="F59" s="223"/>
      <c r="G59" s="223" t="s">
        <v>210</v>
      </c>
      <c r="H59" s="223" t="s">
        <v>210</v>
      </c>
      <c r="I59" s="223"/>
      <c r="J59" s="223"/>
      <c r="K59" s="223"/>
      <c r="L59" s="223" t="s">
        <v>210</v>
      </c>
      <c r="M59" s="223"/>
      <c r="N59" s="223"/>
      <c r="O59" s="222" t="s">
        <v>191</v>
      </c>
      <c r="P59" s="223" t="s">
        <v>210</v>
      </c>
      <c r="Q59" s="223" t="s">
        <v>210</v>
      </c>
      <c r="R59" s="223" t="s">
        <v>210</v>
      </c>
      <c r="S59" s="223" t="s">
        <v>210</v>
      </c>
      <c r="T59" s="223" t="s">
        <v>210</v>
      </c>
      <c r="U59" s="223" t="s">
        <v>210</v>
      </c>
    </row>
    <row r="60" spans="1:21" ht="25.5" customHeight="1" x14ac:dyDescent="0.45">
      <c r="A60" s="217" t="s">
        <v>172</v>
      </c>
      <c r="B60" s="212">
        <v>28</v>
      </c>
      <c r="C60" s="213">
        <v>12.9</v>
      </c>
      <c r="D60" s="223" t="s">
        <v>210</v>
      </c>
      <c r="E60" s="223" t="s">
        <v>210</v>
      </c>
      <c r="F60" s="223" t="s">
        <v>210</v>
      </c>
      <c r="G60" s="223" t="s">
        <v>210</v>
      </c>
      <c r="H60" s="223" t="s">
        <v>210</v>
      </c>
      <c r="I60" s="223"/>
      <c r="J60" s="223"/>
      <c r="K60" s="223"/>
      <c r="L60" s="223" t="s">
        <v>210</v>
      </c>
      <c r="M60" s="223" t="s">
        <v>210</v>
      </c>
      <c r="N60" s="223" t="s">
        <v>210</v>
      </c>
      <c r="O60" s="222" t="s">
        <v>191</v>
      </c>
      <c r="P60" s="223" t="s">
        <v>210</v>
      </c>
      <c r="Q60" s="223" t="s">
        <v>210</v>
      </c>
      <c r="R60" s="223" t="s">
        <v>210</v>
      </c>
      <c r="S60" s="223" t="s">
        <v>210</v>
      </c>
      <c r="T60" s="223" t="s">
        <v>210</v>
      </c>
      <c r="U60" s="223" t="s">
        <v>210</v>
      </c>
    </row>
    <row r="61" spans="1:21" ht="25.5" customHeight="1" x14ac:dyDescent="0.45">
      <c r="A61" s="217" t="s">
        <v>166</v>
      </c>
      <c r="B61" s="212">
        <v>18</v>
      </c>
      <c r="C61" s="213">
        <v>32.299999999999997</v>
      </c>
      <c r="D61" s="223" t="s">
        <v>210</v>
      </c>
      <c r="E61" s="223" t="s">
        <v>210</v>
      </c>
      <c r="F61" s="223" t="s">
        <v>210</v>
      </c>
      <c r="G61" s="223" t="s">
        <v>210</v>
      </c>
      <c r="H61" s="223" t="s">
        <v>210</v>
      </c>
      <c r="I61" s="223"/>
      <c r="J61" s="223" t="s">
        <v>210</v>
      </c>
      <c r="K61" s="223"/>
      <c r="L61" s="223" t="s">
        <v>210</v>
      </c>
      <c r="M61" s="223" t="s">
        <v>210</v>
      </c>
      <c r="N61" s="223" t="s">
        <v>210</v>
      </c>
      <c r="O61" s="222" t="s">
        <v>191</v>
      </c>
      <c r="P61" s="223" t="s">
        <v>210</v>
      </c>
      <c r="Q61" s="223" t="s">
        <v>210</v>
      </c>
      <c r="R61" s="223" t="s">
        <v>210</v>
      </c>
      <c r="S61" s="223" t="s">
        <v>210</v>
      </c>
      <c r="T61" s="223" t="s">
        <v>210</v>
      </c>
      <c r="U61" s="223" t="s">
        <v>210</v>
      </c>
    </row>
    <row r="62" spans="1:21" ht="25.5" customHeight="1" x14ac:dyDescent="0.45">
      <c r="A62" s="214" t="s">
        <v>44</v>
      </c>
      <c r="B62" s="212">
        <v>17</v>
      </c>
      <c r="C62" s="213">
        <v>17.5</v>
      </c>
      <c r="D62" s="223" t="s">
        <v>210</v>
      </c>
      <c r="E62" s="223"/>
      <c r="F62" s="223" t="s">
        <v>210</v>
      </c>
      <c r="G62" s="223" t="s">
        <v>210</v>
      </c>
      <c r="H62" s="223" t="s">
        <v>210</v>
      </c>
      <c r="I62" s="223"/>
      <c r="J62" s="223" t="s">
        <v>210</v>
      </c>
      <c r="K62" s="223"/>
      <c r="L62" s="223" t="s">
        <v>210</v>
      </c>
      <c r="M62" s="223"/>
      <c r="N62" s="223"/>
      <c r="O62" s="222" t="s">
        <v>191</v>
      </c>
      <c r="P62" s="223"/>
      <c r="Q62" s="223"/>
      <c r="R62" s="223" t="s">
        <v>210</v>
      </c>
      <c r="S62" s="223" t="s">
        <v>210</v>
      </c>
      <c r="T62" s="223"/>
      <c r="U62" s="223" t="s">
        <v>210</v>
      </c>
    </row>
    <row r="63" spans="1:21" ht="25.5" customHeight="1" x14ac:dyDescent="0.45">
      <c r="A63" s="214" t="s">
        <v>121</v>
      </c>
      <c r="B63" s="212">
        <v>17</v>
      </c>
      <c r="C63" s="213">
        <v>21.3</v>
      </c>
      <c r="D63" s="223" t="s">
        <v>210</v>
      </c>
      <c r="E63" s="223"/>
      <c r="F63" s="223" t="s">
        <v>210</v>
      </c>
      <c r="G63" s="223" t="s">
        <v>210</v>
      </c>
      <c r="H63" s="223" t="s">
        <v>210</v>
      </c>
      <c r="I63" s="223"/>
      <c r="J63" s="223" t="s">
        <v>210</v>
      </c>
      <c r="K63" s="223"/>
      <c r="L63" s="223" t="s">
        <v>210</v>
      </c>
      <c r="M63" s="223"/>
      <c r="N63" s="223"/>
      <c r="O63" s="222" t="s">
        <v>191</v>
      </c>
      <c r="P63" s="223"/>
      <c r="Q63" s="223"/>
      <c r="R63" s="223" t="s">
        <v>210</v>
      </c>
      <c r="S63" s="223" t="s">
        <v>210</v>
      </c>
      <c r="T63" s="223"/>
      <c r="U63" s="223" t="s">
        <v>210</v>
      </c>
    </row>
    <row r="64" spans="1:21" ht="25.5" customHeight="1" x14ac:dyDescent="0.45">
      <c r="A64" s="214" t="s">
        <v>94</v>
      </c>
      <c r="B64" s="212">
        <v>17</v>
      </c>
      <c r="C64" s="213">
        <v>21.3</v>
      </c>
      <c r="D64" s="223" t="s">
        <v>210</v>
      </c>
      <c r="E64" s="223"/>
      <c r="F64" s="223" t="s">
        <v>210</v>
      </c>
      <c r="G64" s="223" t="s">
        <v>210</v>
      </c>
      <c r="H64" s="223" t="s">
        <v>210</v>
      </c>
      <c r="I64" s="223"/>
      <c r="J64" s="223" t="s">
        <v>210</v>
      </c>
      <c r="K64" s="223"/>
      <c r="L64" s="223" t="s">
        <v>210</v>
      </c>
      <c r="M64" s="223"/>
      <c r="N64" s="223"/>
      <c r="O64" s="222" t="s">
        <v>191</v>
      </c>
      <c r="P64" s="223"/>
      <c r="Q64" s="223"/>
      <c r="R64" s="223" t="s">
        <v>210</v>
      </c>
      <c r="S64" s="223" t="s">
        <v>210</v>
      </c>
      <c r="T64" s="223"/>
      <c r="U64" s="223" t="s">
        <v>210</v>
      </c>
    </row>
    <row r="65" spans="1:21" ht="25.5" customHeight="1" x14ac:dyDescent="0.45">
      <c r="A65" s="214" t="s">
        <v>95</v>
      </c>
      <c r="B65" s="212">
        <v>14</v>
      </c>
      <c r="C65" s="213">
        <v>21.3</v>
      </c>
      <c r="D65" s="223" t="s">
        <v>210</v>
      </c>
      <c r="E65" s="223"/>
      <c r="F65" s="223" t="s">
        <v>210</v>
      </c>
      <c r="G65" s="223" t="s">
        <v>210</v>
      </c>
      <c r="H65" s="223" t="s">
        <v>210</v>
      </c>
      <c r="I65" s="223"/>
      <c r="J65" s="223" t="s">
        <v>210</v>
      </c>
      <c r="K65" s="223"/>
      <c r="L65" s="223" t="s">
        <v>210</v>
      </c>
      <c r="M65" s="223"/>
      <c r="N65" s="223"/>
      <c r="O65" s="222" t="s">
        <v>191</v>
      </c>
      <c r="P65" s="223"/>
      <c r="Q65" s="223"/>
      <c r="R65" s="223" t="s">
        <v>210</v>
      </c>
      <c r="S65" s="223" t="s">
        <v>210</v>
      </c>
      <c r="T65" s="223"/>
      <c r="U65" s="223" t="s">
        <v>210</v>
      </c>
    </row>
    <row r="66" spans="1:21" ht="25.5" customHeight="1" x14ac:dyDescent="0.45">
      <c r="A66" s="215" t="s">
        <v>173</v>
      </c>
      <c r="B66" s="212">
        <v>23</v>
      </c>
      <c r="C66" s="213">
        <v>10.5</v>
      </c>
      <c r="D66" s="223" t="s">
        <v>210</v>
      </c>
      <c r="E66" s="223"/>
      <c r="F66" s="223" t="s">
        <v>210</v>
      </c>
      <c r="G66" s="223" t="s">
        <v>210</v>
      </c>
      <c r="H66" s="223" t="s">
        <v>210</v>
      </c>
      <c r="I66" s="223"/>
      <c r="J66" s="223" t="s">
        <v>210</v>
      </c>
      <c r="K66" s="223"/>
      <c r="L66" s="223" t="s">
        <v>210</v>
      </c>
      <c r="M66" s="223"/>
      <c r="N66" s="223" t="s">
        <v>210</v>
      </c>
      <c r="O66" s="222" t="s">
        <v>191</v>
      </c>
      <c r="P66" s="223"/>
      <c r="Q66" s="223"/>
      <c r="R66" s="223" t="s">
        <v>210</v>
      </c>
      <c r="S66" s="223" t="s">
        <v>210</v>
      </c>
      <c r="T66" s="223" t="s">
        <v>210</v>
      </c>
      <c r="U66" s="223" t="s">
        <v>210</v>
      </c>
    </row>
    <row r="67" spans="1:21" ht="25.5" customHeight="1" x14ac:dyDescent="0.45">
      <c r="A67" s="215" t="s">
        <v>174</v>
      </c>
      <c r="B67" s="212">
        <v>30</v>
      </c>
      <c r="C67" s="213">
        <v>10.5</v>
      </c>
      <c r="D67" s="223" t="s">
        <v>210</v>
      </c>
      <c r="E67" s="223"/>
      <c r="F67" s="223" t="s">
        <v>210</v>
      </c>
      <c r="G67" s="223" t="s">
        <v>210</v>
      </c>
      <c r="H67" s="223" t="s">
        <v>210</v>
      </c>
      <c r="I67" s="223"/>
      <c r="J67" s="223" t="s">
        <v>210</v>
      </c>
      <c r="K67" s="223"/>
      <c r="L67" s="223" t="s">
        <v>210</v>
      </c>
      <c r="M67" s="223"/>
      <c r="N67" s="223" t="s">
        <v>210</v>
      </c>
      <c r="O67" s="222" t="s">
        <v>191</v>
      </c>
      <c r="P67" s="223"/>
      <c r="Q67" s="223"/>
      <c r="R67" s="223" t="s">
        <v>210</v>
      </c>
      <c r="S67" s="223" t="s">
        <v>210</v>
      </c>
      <c r="T67" s="223" t="s">
        <v>210</v>
      </c>
      <c r="U67" s="223" t="s">
        <v>210</v>
      </c>
    </row>
    <row r="68" spans="1:21" ht="25.5" customHeight="1" x14ac:dyDescent="0.45">
      <c r="A68" s="214" t="s">
        <v>122</v>
      </c>
      <c r="B68" s="212">
        <v>26</v>
      </c>
      <c r="C68" s="213">
        <v>14</v>
      </c>
      <c r="D68" s="223" t="s">
        <v>210</v>
      </c>
      <c r="E68" s="223"/>
      <c r="F68" s="223"/>
      <c r="G68" s="223" t="s">
        <v>210</v>
      </c>
      <c r="H68" s="223" t="s">
        <v>210</v>
      </c>
      <c r="I68" s="223"/>
      <c r="J68" s="223" t="s">
        <v>210</v>
      </c>
      <c r="K68" s="223"/>
      <c r="L68" s="223" t="s">
        <v>210</v>
      </c>
      <c r="M68" s="223"/>
      <c r="N68" s="223"/>
      <c r="O68" s="222" t="s">
        <v>191</v>
      </c>
      <c r="P68" s="223"/>
      <c r="Q68" s="223"/>
      <c r="R68" s="223" t="s">
        <v>210</v>
      </c>
      <c r="S68" s="223" t="s">
        <v>210</v>
      </c>
      <c r="T68" s="223" t="s">
        <v>210</v>
      </c>
      <c r="U68" s="223" t="s">
        <v>210</v>
      </c>
    </row>
    <row r="69" spans="1:21" ht="25.5" customHeight="1" x14ac:dyDescent="0.45">
      <c r="A69" s="214" t="s">
        <v>123</v>
      </c>
      <c r="B69" s="212">
        <v>22</v>
      </c>
      <c r="C69" s="213">
        <v>11.2</v>
      </c>
      <c r="D69" s="223" t="s">
        <v>210</v>
      </c>
      <c r="E69" s="223"/>
      <c r="F69" s="223" t="s">
        <v>210</v>
      </c>
      <c r="G69" s="223" t="s">
        <v>210</v>
      </c>
      <c r="H69" s="223" t="s">
        <v>210</v>
      </c>
      <c r="I69" s="223"/>
      <c r="J69" s="223" t="s">
        <v>210</v>
      </c>
      <c r="K69" s="223"/>
      <c r="L69" s="223" t="s">
        <v>210</v>
      </c>
      <c r="M69" s="223"/>
      <c r="N69" s="223" t="s">
        <v>210</v>
      </c>
      <c r="O69" s="222" t="s">
        <v>191</v>
      </c>
      <c r="P69" s="223"/>
      <c r="Q69" s="223"/>
      <c r="R69" s="223"/>
      <c r="S69" s="223" t="s">
        <v>210</v>
      </c>
      <c r="T69" s="223" t="s">
        <v>210</v>
      </c>
      <c r="U69" s="223" t="s">
        <v>210</v>
      </c>
    </row>
    <row r="70" spans="1:21" ht="25.5" customHeight="1" x14ac:dyDescent="0.45">
      <c r="A70" s="214" t="s">
        <v>124</v>
      </c>
      <c r="B70" s="212">
        <v>15</v>
      </c>
      <c r="C70" s="213">
        <v>8.4</v>
      </c>
      <c r="D70" s="223" t="s">
        <v>210</v>
      </c>
      <c r="E70" s="223"/>
      <c r="F70" s="223"/>
      <c r="G70" s="223" t="s">
        <v>210</v>
      </c>
      <c r="H70" s="223" t="s">
        <v>210</v>
      </c>
      <c r="I70" s="223"/>
      <c r="J70" s="223" t="s">
        <v>210</v>
      </c>
      <c r="K70" s="223"/>
      <c r="L70" s="223" t="s">
        <v>210</v>
      </c>
      <c r="M70" s="223"/>
      <c r="N70" s="223"/>
      <c r="O70" s="222" t="s">
        <v>191</v>
      </c>
      <c r="P70" s="223"/>
      <c r="Q70" s="223"/>
      <c r="R70" s="223" t="s">
        <v>210</v>
      </c>
      <c r="S70" s="223" t="s">
        <v>210</v>
      </c>
      <c r="T70" s="223" t="s">
        <v>210</v>
      </c>
      <c r="U70" s="223" t="s">
        <v>210</v>
      </c>
    </row>
    <row r="71" spans="1:21" ht="25.5" customHeight="1" x14ac:dyDescent="0.45">
      <c r="A71" s="214" t="s">
        <v>125</v>
      </c>
      <c r="B71" s="212">
        <v>13</v>
      </c>
      <c r="C71" s="213">
        <v>14</v>
      </c>
      <c r="D71" s="223" t="s">
        <v>210</v>
      </c>
      <c r="E71" s="223"/>
      <c r="F71" s="223"/>
      <c r="G71" s="223" t="s">
        <v>210</v>
      </c>
      <c r="H71" s="223" t="s">
        <v>210</v>
      </c>
      <c r="I71" s="223"/>
      <c r="J71" s="223" t="s">
        <v>210</v>
      </c>
      <c r="K71" s="223"/>
      <c r="L71" s="223" t="s">
        <v>210</v>
      </c>
      <c r="M71" s="223"/>
      <c r="N71" s="223"/>
      <c r="O71" s="222" t="s">
        <v>191</v>
      </c>
      <c r="P71" s="223"/>
      <c r="Q71" s="223"/>
      <c r="R71" s="223"/>
      <c r="S71" s="223"/>
      <c r="T71" s="223" t="s">
        <v>210</v>
      </c>
      <c r="U71" s="223" t="s">
        <v>210</v>
      </c>
    </row>
    <row r="72" spans="1:21" ht="25.5" customHeight="1" x14ac:dyDescent="0.45">
      <c r="A72" s="214" t="s">
        <v>126</v>
      </c>
      <c r="B72" s="212">
        <v>9</v>
      </c>
      <c r="C72" s="213">
        <v>7</v>
      </c>
      <c r="D72" s="223" t="s">
        <v>210</v>
      </c>
      <c r="E72" s="223"/>
      <c r="F72" s="223"/>
      <c r="G72" s="223" t="s">
        <v>210</v>
      </c>
      <c r="H72" s="223" t="s">
        <v>210</v>
      </c>
      <c r="I72" s="223"/>
      <c r="J72" s="223" t="s">
        <v>210</v>
      </c>
      <c r="K72" s="223"/>
      <c r="L72" s="223" t="s">
        <v>210</v>
      </c>
      <c r="M72" s="223"/>
      <c r="N72" s="223" t="s">
        <v>210</v>
      </c>
      <c r="O72" s="222" t="s">
        <v>191</v>
      </c>
      <c r="P72" s="223"/>
      <c r="Q72" s="223"/>
      <c r="R72" s="223"/>
      <c r="S72" s="223"/>
      <c r="T72" s="223"/>
      <c r="U72" s="223" t="s">
        <v>210</v>
      </c>
    </row>
    <row r="73" spans="1:21" ht="25.5" customHeight="1" x14ac:dyDescent="0.45">
      <c r="A73" s="214" t="s">
        <v>127</v>
      </c>
      <c r="B73" s="212">
        <v>9</v>
      </c>
      <c r="C73" s="213">
        <v>14</v>
      </c>
      <c r="D73" s="223" t="s">
        <v>210</v>
      </c>
      <c r="E73" s="223"/>
      <c r="F73" s="223"/>
      <c r="G73" s="223" t="s">
        <v>210</v>
      </c>
      <c r="H73" s="223" t="s">
        <v>210</v>
      </c>
      <c r="I73" s="223"/>
      <c r="J73" s="223" t="s">
        <v>210</v>
      </c>
      <c r="K73" s="223"/>
      <c r="L73" s="223" t="s">
        <v>210</v>
      </c>
      <c r="M73" s="223"/>
      <c r="N73" s="223"/>
      <c r="O73" s="222" t="s">
        <v>191</v>
      </c>
      <c r="P73" s="223"/>
      <c r="Q73" s="223"/>
      <c r="R73" s="223"/>
      <c r="S73" s="223" t="s">
        <v>210</v>
      </c>
      <c r="T73" s="223" t="s">
        <v>210</v>
      </c>
      <c r="U73" s="223" t="s">
        <v>210</v>
      </c>
    </row>
    <row r="74" spans="1:21" ht="25.5" customHeight="1" x14ac:dyDescent="0.45">
      <c r="A74" s="214" t="s">
        <v>128</v>
      </c>
      <c r="B74" s="212">
        <v>7</v>
      </c>
      <c r="C74" s="213">
        <v>7</v>
      </c>
      <c r="D74" s="223" t="s">
        <v>210</v>
      </c>
      <c r="E74" s="223"/>
      <c r="F74" s="223" t="s">
        <v>192</v>
      </c>
      <c r="G74" s="223" t="s">
        <v>210</v>
      </c>
      <c r="H74" s="223" t="s">
        <v>210</v>
      </c>
      <c r="I74" s="223"/>
      <c r="J74" s="223" t="s">
        <v>210</v>
      </c>
      <c r="K74" s="223"/>
      <c r="L74" s="223" t="s">
        <v>210</v>
      </c>
      <c r="M74" s="223"/>
      <c r="N74" s="223"/>
      <c r="O74" s="222" t="s">
        <v>191</v>
      </c>
      <c r="P74" s="223"/>
      <c r="Q74" s="223"/>
      <c r="R74" s="223"/>
      <c r="S74" s="223"/>
      <c r="T74" s="223" t="s">
        <v>210</v>
      </c>
      <c r="U74" s="223" t="s">
        <v>210</v>
      </c>
    </row>
    <row r="75" spans="1:21" ht="25.5" customHeight="1" x14ac:dyDescent="0.45">
      <c r="A75" s="214" t="s">
        <v>129</v>
      </c>
      <c r="B75" s="212">
        <v>10</v>
      </c>
      <c r="C75" s="213">
        <v>14</v>
      </c>
      <c r="D75" s="223" t="s">
        <v>210</v>
      </c>
      <c r="E75" s="223"/>
      <c r="F75" s="223"/>
      <c r="G75" s="223" t="s">
        <v>210</v>
      </c>
      <c r="H75" s="223" t="s">
        <v>210</v>
      </c>
      <c r="I75" s="223"/>
      <c r="J75" s="223" t="s">
        <v>210</v>
      </c>
      <c r="K75" s="223"/>
      <c r="L75" s="223" t="s">
        <v>210</v>
      </c>
      <c r="M75" s="223"/>
      <c r="N75" s="223"/>
      <c r="O75" s="222" t="s">
        <v>191</v>
      </c>
      <c r="P75" s="223"/>
      <c r="Q75" s="223"/>
      <c r="R75" s="223"/>
      <c r="S75" s="223" t="s">
        <v>210</v>
      </c>
      <c r="T75" s="223"/>
      <c r="U75" s="223" t="s">
        <v>210</v>
      </c>
    </row>
    <row r="76" spans="1:21" ht="25.5" customHeight="1" x14ac:dyDescent="0.45">
      <c r="A76" s="214" t="s">
        <v>130</v>
      </c>
      <c r="B76" s="212">
        <v>7</v>
      </c>
      <c r="C76" s="213">
        <v>10.5</v>
      </c>
      <c r="D76" s="223" t="s">
        <v>210</v>
      </c>
      <c r="E76" s="223"/>
      <c r="F76" s="223"/>
      <c r="G76" s="223" t="s">
        <v>210</v>
      </c>
      <c r="H76" s="223" t="s">
        <v>210</v>
      </c>
      <c r="I76" s="223"/>
      <c r="J76" s="223" t="s">
        <v>210</v>
      </c>
      <c r="K76" s="223"/>
      <c r="L76" s="223" t="s">
        <v>210</v>
      </c>
      <c r="M76" s="223"/>
      <c r="N76" s="223"/>
      <c r="O76" s="222" t="s">
        <v>191</v>
      </c>
      <c r="P76" s="223"/>
      <c r="Q76" s="223"/>
      <c r="R76" s="223" t="s">
        <v>210</v>
      </c>
      <c r="S76" s="223" t="s">
        <v>210</v>
      </c>
      <c r="T76" s="223"/>
      <c r="U76" s="223" t="s">
        <v>210</v>
      </c>
    </row>
    <row r="77" spans="1:21" ht="25.5" customHeight="1" x14ac:dyDescent="0.45">
      <c r="A77" s="216" t="s">
        <v>131</v>
      </c>
      <c r="B77" s="212">
        <v>6</v>
      </c>
      <c r="C77" s="213">
        <v>4.6999999999999993</v>
      </c>
      <c r="D77" s="223" t="s">
        <v>210</v>
      </c>
      <c r="E77" s="223"/>
      <c r="F77" s="223"/>
      <c r="G77" s="223" t="s">
        <v>210</v>
      </c>
      <c r="H77" s="223" t="s">
        <v>210</v>
      </c>
      <c r="I77" s="223"/>
      <c r="J77" s="223" t="s">
        <v>210</v>
      </c>
      <c r="K77" s="223"/>
      <c r="L77" s="223" t="s">
        <v>210</v>
      </c>
      <c r="M77" s="223"/>
      <c r="N77" s="223"/>
      <c r="O77" s="222" t="s">
        <v>191</v>
      </c>
      <c r="P77" s="223"/>
      <c r="Q77" s="223"/>
      <c r="R77" s="223"/>
      <c r="S77" s="223" t="s">
        <v>210</v>
      </c>
      <c r="T77" s="223"/>
      <c r="U77" s="223" t="s">
        <v>210</v>
      </c>
    </row>
    <row r="78" spans="1:21" ht="25.5" customHeight="1" x14ac:dyDescent="0.45">
      <c r="A78" s="214" t="s">
        <v>132</v>
      </c>
      <c r="B78" s="212">
        <v>91</v>
      </c>
      <c r="C78" s="213">
        <v>53.9</v>
      </c>
      <c r="D78" s="223" t="s">
        <v>210</v>
      </c>
      <c r="E78" s="223"/>
      <c r="F78" s="223" t="s">
        <v>210</v>
      </c>
      <c r="G78" s="223" t="s">
        <v>210</v>
      </c>
      <c r="H78" s="223" t="s">
        <v>210</v>
      </c>
      <c r="I78" s="223"/>
      <c r="J78" s="223"/>
      <c r="K78" s="223"/>
      <c r="L78" s="223" t="s">
        <v>210</v>
      </c>
      <c r="M78" s="223" t="s">
        <v>210</v>
      </c>
      <c r="N78" s="223" t="s">
        <v>210</v>
      </c>
      <c r="O78" s="222" t="s">
        <v>191</v>
      </c>
      <c r="P78" s="223" t="s">
        <v>210</v>
      </c>
      <c r="Q78" s="223" t="s">
        <v>210</v>
      </c>
      <c r="R78" s="223" t="s">
        <v>210</v>
      </c>
      <c r="S78" s="223" t="s">
        <v>210</v>
      </c>
      <c r="T78" s="223" t="s">
        <v>210</v>
      </c>
      <c r="U78" s="223" t="s">
        <v>210</v>
      </c>
    </row>
    <row r="79" spans="1:21" ht="25.5" customHeight="1" x14ac:dyDescent="0.45">
      <c r="A79" s="215" t="s">
        <v>175</v>
      </c>
      <c r="B79" s="212">
        <v>54</v>
      </c>
      <c r="C79" s="213">
        <v>19.600000000000001</v>
      </c>
      <c r="D79" s="223" t="s">
        <v>210</v>
      </c>
      <c r="E79" s="223"/>
      <c r="F79" s="223" t="s">
        <v>210</v>
      </c>
      <c r="G79" s="223" t="s">
        <v>210</v>
      </c>
      <c r="H79" s="223" t="s">
        <v>210</v>
      </c>
      <c r="I79" s="223"/>
      <c r="J79" s="223"/>
      <c r="K79" s="223"/>
      <c r="L79" s="223" t="s">
        <v>210</v>
      </c>
      <c r="M79" s="223" t="s">
        <v>210</v>
      </c>
      <c r="N79" s="223" t="s">
        <v>210</v>
      </c>
      <c r="O79" s="222" t="s">
        <v>191</v>
      </c>
      <c r="P79" s="223"/>
      <c r="Q79" s="223" t="s">
        <v>210</v>
      </c>
      <c r="R79" s="223" t="s">
        <v>210</v>
      </c>
      <c r="S79" s="223" t="s">
        <v>210</v>
      </c>
      <c r="T79" s="223" t="s">
        <v>210</v>
      </c>
      <c r="U79" s="223" t="s">
        <v>210</v>
      </c>
    </row>
    <row r="80" spans="1:21" ht="25.5" customHeight="1" x14ac:dyDescent="0.45">
      <c r="A80" s="215" t="s">
        <v>176</v>
      </c>
      <c r="B80" s="212">
        <v>33</v>
      </c>
      <c r="C80" s="213">
        <v>18</v>
      </c>
      <c r="D80" s="223" t="s">
        <v>210</v>
      </c>
      <c r="E80" s="223"/>
      <c r="F80" s="223" t="s">
        <v>210</v>
      </c>
      <c r="G80" s="223" t="s">
        <v>210</v>
      </c>
      <c r="H80" s="223" t="s">
        <v>210</v>
      </c>
      <c r="I80" s="223"/>
      <c r="J80" s="223"/>
      <c r="K80" s="223"/>
      <c r="L80" s="223" t="s">
        <v>210</v>
      </c>
      <c r="M80" s="223" t="s">
        <v>210</v>
      </c>
      <c r="N80" s="223" t="s">
        <v>210</v>
      </c>
      <c r="O80" s="222" t="s">
        <v>191</v>
      </c>
      <c r="P80" s="223" t="s">
        <v>210</v>
      </c>
      <c r="Q80" s="223" t="s">
        <v>210</v>
      </c>
      <c r="R80" s="223" t="s">
        <v>210</v>
      </c>
      <c r="S80" s="223" t="s">
        <v>210</v>
      </c>
      <c r="T80" s="223" t="s">
        <v>210</v>
      </c>
      <c r="U80" s="223" t="s">
        <v>210</v>
      </c>
    </row>
    <row r="81" spans="1:21" ht="25.5" customHeight="1" x14ac:dyDescent="0.45">
      <c r="A81" s="214" t="s">
        <v>133</v>
      </c>
      <c r="B81" s="212">
        <v>72</v>
      </c>
      <c r="C81" s="213">
        <v>63</v>
      </c>
      <c r="D81" s="223" t="s">
        <v>210</v>
      </c>
      <c r="E81" s="223"/>
      <c r="F81" s="223" t="s">
        <v>210</v>
      </c>
      <c r="G81" s="223" t="s">
        <v>210</v>
      </c>
      <c r="H81" s="223" t="s">
        <v>210</v>
      </c>
      <c r="I81" s="223"/>
      <c r="J81" s="223"/>
      <c r="K81" s="223"/>
      <c r="L81" s="223" t="s">
        <v>210</v>
      </c>
      <c r="M81" s="223" t="s">
        <v>210</v>
      </c>
      <c r="N81" s="223" t="s">
        <v>210</v>
      </c>
      <c r="O81" s="222" t="s">
        <v>191</v>
      </c>
      <c r="P81" s="223" t="s">
        <v>210</v>
      </c>
      <c r="Q81" s="223" t="s">
        <v>210</v>
      </c>
      <c r="R81" s="223" t="s">
        <v>210</v>
      </c>
      <c r="S81" s="223" t="s">
        <v>210</v>
      </c>
      <c r="T81" s="223" t="s">
        <v>210</v>
      </c>
      <c r="U81" s="223" t="s">
        <v>210</v>
      </c>
    </row>
    <row r="82" spans="1:21" ht="25.5" customHeight="1" x14ac:dyDescent="0.45">
      <c r="A82" s="215" t="s">
        <v>177</v>
      </c>
      <c r="B82" s="212">
        <v>36</v>
      </c>
      <c r="C82" s="213">
        <v>19.600000000000001</v>
      </c>
      <c r="D82" s="223" t="s">
        <v>210</v>
      </c>
      <c r="E82" s="223"/>
      <c r="F82" s="223" t="s">
        <v>210</v>
      </c>
      <c r="G82" s="223" t="s">
        <v>210</v>
      </c>
      <c r="H82" s="223" t="s">
        <v>210</v>
      </c>
      <c r="I82" s="223"/>
      <c r="J82" s="223"/>
      <c r="K82" s="223"/>
      <c r="L82" s="223" t="s">
        <v>210</v>
      </c>
      <c r="M82" s="223" t="s">
        <v>210</v>
      </c>
      <c r="N82" s="223" t="s">
        <v>210</v>
      </c>
      <c r="O82" s="222" t="s">
        <v>191</v>
      </c>
      <c r="P82" s="223"/>
      <c r="Q82" s="223" t="s">
        <v>210</v>
      </c>
      <c r="R82" s="224" t="s">
        <v>192</v>
      </c>
      <c r="S82" s="223" t="s">
        <v>210</v>
      </c>
      <c r="T82" s="223" t="s">
        <v>210</v>
      </c>
      <c r="U82" s="223" t="s">
        <v>210</v>
      </c>
    </row>
    <row r="83" spans="1:21" ht="25.5" customHeight="1" x14ac:dyDescent="0.45">
      <c r="A83" s="215" t="s">
        <v>178</v>
      </c>
      <c r="B83" s="212">
        <v>7</v>
      </c>
      <c r="C83" s="213">
        <v>17.5</v>
      </c>
      <c r="D83" s="223" t="s">
        <v>210</v>
      </c>
      <c r="E83" s="223"/>
      <c r="F83" s="223" t="s">
        <v>210</v>
      </c>
      <c r="G83" s="223" t="s">
        <v>210</v>
      </c>
      <c r="H83" s="223" t="s">
        <v>210</v>
      </c>
      <c r="I83" s="223"/>
      <c r="J83" s="223"/>
      <c r="K83" s="223"/>
      <c r="L83" s="223" t="s">
        <v>210</v>
      </c>
      <c r="M83" s="223" t="s">
        <v>210</v>
      </c>
      <c r="N83" s="223" t="s">
        <v>210</v>
      </c>
      <c r="O83" s="222" t="s">
        <v>191</v>
      </c>
      <c r="P83" s="223" t="s">
        <v>210</v>
      </c>
      <c r="Q83" s="223" t="s">
        <v>210</v>
      </c>
      <c r="R83" s="223" t="s">
        <v>210</v>
      </c>
      <c r="S83" s="223" t="s">
        <v>210</v>
      </c>
      <c r="T83" s="223" t="s">
        <v>210</v>
      </c>
      <c r="U83" s="223" t="s">
        <v>210</v>
      </c>
    </row>
    <row r="84" spans="1:21" ht="25.5" customHeight="1" x14ac:dyDescent="0.45">
      <c r="A84" s="214" t="s">
        <v>134</v>
      </c>
      <c r="B84" s="212">
        <v>15</v>
      </c>
      <c r="C84" s="213">
        <v>11.2</v>
      </c>
      <c r="D84" s="223" t="s">
        <v>210</v>
      </c>
      <c r="E84" s="223"/>
      <c r="F84" s="223" t="s">
        <v>210</v>
      </c>
      <c r="G84" s="223" t="s">
        <v>210</v>
      </c>
      <c r="H84" s="223" t="s">
        <v>210</v>
      </c>
      <c r="I84" s="223"/>
      <c r="J84" s="223"/>
      <c r="K84" s="223"/>
      <c r="L84" s="223" t="s">
        <v>210</v>
      </c>
      <c r="M84" s="223" t="s">
        <v>210</v>
      </c>
      <c r="N84" s="223" t="s">
        <v>210</v>
      </c>
      <c r="O84" s="222" t="s">
        <v>191</v>
      </c>
      <c r="P84" s="223" t="s">
        <v>210</v>
      </c>
      <c r="Q84" s="223" t="s">
        <v>210</v>
      </c>
      <c r="R84" s="223" t="s">
        <v>210</v>
      </c>
      <c r="S84" s="223" t="s">
        <v>210</v>
      </c>
      <c r="T84" s="223" t="s">
        <v>210</v>
      </c>
      <c r="U84" s="223" t="s">
        <v>210</v>
      </c>
    </row>
    <row r="85" spans="1:21" ht="25.5" customHeight="1" x14ac:dyDescent="0.45">
      <c r="A85" s="214" t="s">
        <v>135</v>
      </c>
      <c r="B85" s="212">
        <v>23</v>
      </c>
      <c r="C85" s="213">
        <v>14</v>
      </c>
      <c r="D85" s="223" t="s">
        <v>210</v>
      </c>
      <c r="E85" s="223"/>
      <c r="F85" s="223" t="s">
        <v>210</v>
      </c>
      <c r="G85" s="223" t="s">
        <v>210</v>
      </c>
      <c r="H85" s="223" t="s">
        <v>210</v>
      </c>
      <c r="I85" s="223"/>
      <c r="J85" s="223"/>
      <c r="K85" s="223"/>
      <c r="L85" s="223" t="s">
        <v>210</v>
      </c>
      <c r="M85" s="223" t="s">
        <v>210</v>
      </c>
      <c r="N85" s="223" t="s">
        <v>210</v>
      </c>
      <c r="O85" s="222" t="s">
        <v>191</v>
      </c>
      <c r="P85" s="223" t="s">
        <v>210</v>
      </c>
      <c r="Q85" s="223" t="s">
        <v>210</v>
      </c>
      <c r="R85" s="223" t="s">
        <v>210</v>
      </c>
      <c r="S85" s="223" t="s">
        <v>210</v>
      </c>
      <c r="T85" s="223" t="s">
        <v>210</v>
      </c>
      <c r="U85" s="223" t="s">
        <v>210</v>
      </c>
    </row>
    <row r="86" spans="1:21" ht="25.5" customHeight="1" x14ac:dyDescent="0.45">
      <c r="A86" s="214" t="s">
        <v>136</v>
      </c>
      <c r="B86" s="229">
        <v>28</v>
      </c>
      <c r="C86" s="213">
        <v>14</v>
      </c>
      <c r="D86" s="223" t="s">
        <v>210</v>
      </c>
      <c r="E86" s="223"/>
      <c r="F86" s="223" t="s">
        <v>210</v>
      </c>
      <c r="G86" s="223" t="s">
        <v>210</v>
      </c>
      <c r="H86" s="223" t="s">
        <v>210</v>
      </c>
      <c r="I86" s="223"/>
      <c r="J86" s="223"/>
      <c r="K86" s="223"/>
      <c r="L86" s="223" t="s">
        <v>210</v>
      </c>
      <c r="M86" s="223" t="s">
        <v>210</v>
      </c>
      <c r="N86" s="223" t="s">
        <v>210</v>
      </c>
      <c r="O86" s="222" t="s">
        <v>191</v>
      </c>
      <c r="P86" s="223" t="s">
        <v>210</v>
      </c>
      <c r="Q86" s="223" t="s">
        <v>210</v>
      </c>
      <c r="R86" s="223" t="s">
        <v>210</v>
      </c>
      <c r="S86" s="223" t="s">
        <v>210</v>
      </c>
      <c r="T86" s="223" t="s">
        <v>210</v>
      </c>
      <c r="U86" s="223" t="s">
        <v>210</v>
      </c>
    </row>
    <row r="87" spans="1:21" ht="25.5" customHeight="1" x14ac:dyDescent="0.45">
      <c r="A87" s="214" t="s">
        <v>137</v>
      </c>
      <c r="B87" s="212">
        <v>28</v>
      </c>
      <c r="C87" s="213">
        <v>14.7</v>
      </c>
      <c r="D87" s="223" t="s">
        <v>210</v>
      </c>
      <c r="E87" s="223"/>
      <c r="F87" s="223" t="s">
        <v>210</v>
      </c>
      <c r="G87" s="223" t="s">
        <v>210</v>
      </c>
      <c r="H87" s="223" t="s">
        <v>210</v>
      </c>
      <c r="I87" s="223"/>
      <c r="J87" s="223"/>
      <c r="K87" s="223"/>
      <c r="L87" s="223" t="s">
        <v>210</v>
      </c>
      <c r="M87" s="223" t="s">
        <v>210</v>
      </c>
      <c r="N87" s="223" t="s">
        <v>210</v>
      </c>
      <c r="O87" s="222" t="s">
        <v>191</v>
      </c>
      <c r="P87" s="223" t="s">
        <v>210</v>
      </c>
      <c r="Q87" s="223" t="s">
        <v>210</v>
      </c>
      <c r="R87" s="223" t="s">
        <v>210</v>
      </c>
      <c r="S87" s="223" t="s">
        <v>210</v>
      </c>
      <c r="T87" s="223" t="s">
        <v>210</v>
      </c>
      <c r="U87" s="223" t="s">
        <v>210</v>
      </c>
    </row>
    <row r="88" spans="1:21" ht="25.5" customHeight="1" x14ac:dyDescent="0.45">
      <c r="A88" s="214" t="s">
        <v>138</v>
      </c>
      <c r="B88" s="212">
        <v>25</v>
      </c>
      <c r="C88" s="213">
        <v>14.7</v>
      </c>
      <c r="D88" s="223" t="s">
        <v>210</v>
      </c>
      <c r="E88" s="223"/>
      <c r="F88" s="223" t="s">
        <v>210</v>
      </c>
      <c r="G88" s="223" t="s">
        <v>210</v>
      </c>
      <c r="H88" s="223" t="s">
        <v>210</v>
      </c>
      <c r="I88" s="223"/>
      <c r="J88" s="223"/>
      <c r="K88" s="223"/>
      <c r="L88" s="223" t="s">
        <v>210</v>
      </c>
      <c r="M88" s="223" t="s">
        <v>210</v>
      </c>
      <c r="N88" s="223" t="s">
        <v>210</v>
      </c>
      <c r="O88" s="222" t="s">
        <v>191</v>
      </c>
      <c r="P88" s="223" t="s">
        <v>210</v>
      </c>
      <c r="Q88" s="223" t="s">
        <v>210</v>
      </c>
      <c r="R88" s="223" t="s">
        <v>210</v>
      </c>
      <c r="S88" s="223" t="s">
        <v>210</v>
      </c>
      <c r="T88" s="223" t="s">
        <v>210</v>
      </c>
      <c r="U88" s="223" t="s">
        <v>210</v>
      </c>
    </row>
    <row r="89" spans="1:21" ht="25.5" customHeight="1" x14ac:dyDescent="0.45">
      <c r="A89" s="214" t="s">
        <v>45</v>
      </c>
      <c r="B89" s="212">
        <v>12</v>
      </c>
      <c r="C89" s="213">
        <v>66.099999999999994</v>
      </c>
      <c r="D89" s="223" t="s">
        <v>210</v>
      </c>
      <c r="E89" s="223"/>
      <c r="F89" s="223"/>
      <c r="G89" s="223" t="s">
        <v>210</v>
      </c>
      <c r="H89" s="223" t="s">
        <v>210</v>
      </c>
      <c r="I89" s="223"/>
      <c r="J89" s="223" t="s">
        <v>210</v>
      </c>
      <c r="K89" s="223"/>
      <c r="L89" s="223" t="s">
        <v>210</v>
      </c>
      <c r="M89" s="223"/>
      <c r="N89" s="223"/>
      <c r="O89" s="222" t="s">
        <v>191</v>
      </c>
      <c r="P89" s="223"/>
      <c r="Q89" s="223"/>
      <c r="R89" s="223"/>
      <c r="S89" s="223"/>
      <c r="T89" s="223" t="s">
        <v>210</v>
      </c>
      <c r="U89" s="223"/>
    </row>
    <row r="90" spans="1:21" ht="25.5" customHeight="1" x14ac:dyDescent="0.45">
      <c r="A90" s="214" t="s">
        <v>96</v>
      </c>
      <c r="B90" s="212">
        <v>15</v>
      </c>
      <c r="C90" s="213">
        <v>11.2</v>
      </c>
      <c r="D90" s="223" t="s">
        <v>210</v>
      </c>
      <c r="E90" s="223"/>
      <c r="F90" s="223"/>
      <c r="G90" s="223" t="s">
        <v>210</v>
      </c>
      <c r="H90" s="223" t="s">
        <v>210</v>
      </c>
      <c r="I90" s="223"/>
      <c r="J90" s="223" t="s">
        <v>210</v>
      </c>
      <c r="K90" s="223"/>
      <c r="L90" s="223" t="s">
        <v>210</v>
      </c>
      <c r="M90" s="223" t="s">
        <v>210</v>
      </c>
      <c r="N90" s="223"/>
      <c r="O90" s="222" t="s">
        <v>191</v>
      </c>
      <c r="P90" s="223" t="s">
        <v>210</v>
      </c>
      <c r="Q90" s="223" t="s">
        <v>210</v>
      </c>
      <c r="R90" s="223" t="s">
        <v>210</v>
      </c>
      <c r="S90" s="223" t="s">
        <v>210</v>
      </c>
      <c r="T90" s="223" t="s">
        <v>210</v>
      </c>
      <c r="U90" s="223" t="s">
        <v>210</v>
      </c>
    </row>
    <row r="91" spans="1:21" ht="25.5" customHeight="1" x14ac:dyDescent="0.45">
      <c r="A91" s="218" t="s">
        <v>179</v>
      </c>
      <c r="B91" s="219" t="s">
        <v>139</v>
      </c>
      <c r="C91" s="213">
        <v>16.100000000000001</v>
      </c>
      <c r="D91" s="223" t="s">
        <v>210</v>
      </c>
      <c r="E91" s="223"/>
      <c r="F91" s="223"/>
      <c r="G91" s="223" t="s">
        <v>210</v>
      </c>
      <c r="H91" s="223" t="s">
        <v>210</v>
      </c>
      <c r="I91" s="223"/>
      <c r="J91" s="223" t="s">
        <v>210</v>
      </c>
      <c r="K91" s="223"/>
      <c r="L91" s="223"/>
      <c r="M91" s="223"/>
      <c r="N91" s="223" t="s">
        <v>210</v>
      </c>
      <c r="O91" s="222" t="s">
        <v>191</v>
      </c>
      <c r="P91" s="223"/>
      <c r="Q91" s="223"/>
      <c r="R91" s="223"/>
      <c r="S91" s="223"/>
      <c r="T91" s="223"/>
      <c r="U91" s="223"/>
    </row>
    <row r="92" spans="1:21" ht="25.5" customHeight="1" x14ac:dyDescent="0.45">
      <c r="A92" s="218" t="s">
        <v>185</v>
      </c>
      <c r="B92" s="219" t="s">
        <v>139</v>
      </c>
      <c r="C92" s="213">
        <v>9.1</v>
      </c>
      <c r="D92" s="223" t="s">
        <v>210</v>
      </c>
      <c r="E92" s="223"/>
      <c r="F92" s="223"/>
      <c r="G92" s="223" t="s">
        <v>210</v>
      </c>
      <c r="H92" s="223" t="s">
        <v>210</v>
      </c>
      <c r="I92" s="223"/>
      <c r="J92" s="223" t="s">
        <v>210</v>
      </c>
      <c r="K92" s="223"/>
      <c r="L92" s="223"/>
      <c r="M92" s="223"/>
      <c r="N92" s="223" t="s">
        <v>210</v>
      </c>
      <c r="O92" s="222" t="s">
        <v>191</v>
      </c>
      <c r="P92" s="223"/>
      <c r="Q92" s="223"/>
      <c r="R92" s="223"/>
      <c r="S92" s="223"/>
      <c r="T92" s="223"/>
      <c r="U92" s="223"/>
    </row>
    <row r="93" spans="1:21" ht="25.5" customHeight="1" x14ac:dyDescent="0.45">
      <c r="A93" s="218" t="s">
        <v>180</v>
      </c>
      <c r="B93" s="219" t="s">
        <v>139</v>
      </c>
      <c r="C93" s="213">
        <v>18.600000000000001</v>
      </c>
      <c r="D93" s="223" t="s">
        <v>210</v>
      </c>
      <c r="E93" s="223"/>
      <c r="F93" s="223"/>
      <c r="G93" s="223" t="s">
        <v>210</v>
      </c>
      <c r="H93" s="223" t="s">
        <v>210</v>
      </c>
      <c r="I93" s="223"/>
      <c r="J93" s="223" t="s">
        <v>210</v>
      </c>
      <c r="K93" s="223"/>
      <c r="L93" s="223"/>
      <c r="M93" s="223"/>
      <c r="N93" s="223" t="s">
        <v>210</v>
      </c>
      <c r="O93" s="222" t="s">
        <v>191</v>
      </c>
      <c r="P93" s="223"/>
      <c r="Q93" s="223"/>
      <c r="R93" s="223"/>
      <c r="S93" s="223"/>
      <c r="T93" s="223"/>
      <c r="U93" s="223"/>
    </row>
    <row r="94" spans="1:21" ht="25.5" customHeight="1" x14ac:dyDescent="0.45">
      <c r="A94" s="218" t="s">
        <v>188</v>
      </c>
      <c r="B94" s="219" t="s">
        <v>139</v>
      </c>
      <c r="C94" s="213">
        <v>15.799999999999999</v>
      </c>
      <c r="D94" s="223" t="s">
        <v>210</v>
      </c>
      <c r="E94" s="223"/>
      <c r="F94" s="223"/>
      <c r="G94" s="223" t="s">
        <v>210</v>
      </c>
      <c r="H94" s="223" t="s">
        <v>210</v>
      </c>
      <c r="I94" s="223"/>
      <c r="J94" s="223" t="s">
        <v>210</v>
      </c>
      <c r="K94" s="223"/>
      <c r="L94" s="223"/>
      <c r="M94" s="223"/>
      <c r="N94" s="223" t="s">
        <v>210</v>
      </c>
      <c r="O94" s="222" t="s">
        <v>191</v>
      </c>
      <c r="P94" s="223"/>
      <c r="Q94" s="223"/>
      <c r="R94" s="223"/>
      <c r="S94" s="223"/>
      <c r="T94" s="223"/>
      <c r="U94" s="223"/>
    </row>
    <row r="95" spans="1:21" ht="25.5" customHeight="1" x14ac:dyDescent="0.45">
      <c r="A95" s="218" t="s">
        <v>181</v>
      </c>
      <c r="B95" s="219" t="s">
        <v>139</v>
      </c>
      <c r="C95" s="213">
        <v>12.6</v>
      </c>
      <c r="D95" s="223" t="s">
        <v>210</v>
      </c>
      <c r="E95" s="223"/>
      <c r="F95" s="223"/>
      <c r="G95" s="223" t="s">
        <v>210</v>
      </c>
      <c r="H95" s="223" t="s">
        <v>210</v>
      </c>
      <c r="I95" s="223"/>
      <c r="J95" s="223" t="s">
        <v>210</v>
      </c>
      <c r="K95" s="223"/>
      <c r="L95" s="223"/>
      <c r="M95" s="223"/>
      <c r="N95" s="223" t="s">
        <v>210</v>
      </c>
      <c r="O95" s="222" t="s">
        <v>191</v>
      </c>
      <c r="P95" s="223"/>
      <c r="Q95" s="223"/>
      <c r="R95" s="223"/>
      <c r="S95" s="223"/>
      <c r="T95" s="223"/>
      <c r="U95" s="223"/>
    </row>
    <row r="96" spans="1:21" ht="25.5" customHeight="1" x14ac:dyDescent="0.45">
      <c r="A96" s="218" t="s">
        <v>239</v>
      </c>
      <c r="B96" s="212">
        <v>3</v>
      </c>
      <c r="C96" s="213">
        <v>17.5</v>
      </c>
      <c r="D96" s="223" t="s">
        <v>210</v>
      </c>
      <c r="E96" s="223"/>
      <c r="F96" s="223"/>
      <c r="G96" s="223" t="s">
        <v>210</v>
      </c>
      <c r="H96" s="223" t="s">
        <v>210</v>
      </c>
      <c r="I96" s="223"/>
      <c r="J96" s="223" t="s">
        <v>210</v>
      </c>
      <c r="K96" s="223"/>
      <c r="L96" s="223"/>
      <c r="M96" s="223"/>
      <c r="N96" s="223" t="s">
        <v>210</v>
      </c>
      <c r="O96" s="222" t="s">
        <v>191</v>
      </c>
      <c r="P96" s="223"/>
      <c r="Q96" s="223"/>
      <c r="R96" s="223"/>
      <c r="S96" s="223"/>
      <c r="T96" s="223"/>
      <c r="U96" s="223"/>
    </row>
    <row r="97" spans="1:21" ht="25.5" customHeight="1" x14ac:dyDescent="0.45">
      <c r="A97" s="218" t="s">
        <v>182</v>
      </c>
      <c r="B97" s="212">
        <v>3</v>
      </c>
      <c r="C97" s="213">
        <v>10.5</v>
      </c>
      <c r="D97" s="223" t="s">
        <v>210</v>
      </c>
      <c r="E97" s="223"/>
      <c r="F97" s="223"/>
      <c r="G97" s="223" t="s">
        <v>210</v>
      </c>
      <c r="H97" s="223" t="s">
        <v>210</v>
      </c>
      <c r="I97" s="223"/>
      <c r="J97" s="223" t="s">
        <v>210</v>
      </c>
      <c r="K97" s="223"/>
      <c r="L97" s="223"/>
      <c r="M97" s="223"/>
      <c r="N97" s="223" t="s">
        <v>210</v>
      </c>
      <c r="O97" s="222" t="s">
        <v>191</v>
      </c>
      <c r="P97" s="223"/>
      <c r="Q97" s="223"/>
      <c r="R97" s="223"/>
      <c r="S97" s="223"/>
      <c r="T97" s="223"/>
      <c r="U97" s="223"/>
    </row>
    <row r="98" spans="1:21" ht="25.5" customHeight="1" x14ac:dyDescent="0.45">
      <c r="A98" s="218" t="s">
        <v>183</v>
      </c>
      <c r="B98" s="212">
        <v>3</v>
      </c>
      <c r="C98" s="213">
        <v>8.1</v>
      </c>
      <c r="D98" s="223" t="s">
        <v>210</v>
      </c>
      <c r="E98" s="223"/>
      <c r="F98" s="223"/>
      <c r="G98" s="223" t="s">
        <v>210</v>
      </c>
      <c r="H98" s="223" t="s">
        <v>210</v>
      </c>
      <c r="I98" s="223"/>
      <c r="J98" s="223" t="s">
        <v>210</v>
      </c>
      <c r="K98" s="223"/>
      <c r="L98" s="223"/>
      <c r="M98" s="223"/>
      <c r="N98" s="223" t="s">
        <v>210</v>
      </c>
      <c r="O98" s="222" t="s">
        <v>191</v>
      </c>
      <c r="P98" s="223"/>
      <c r="Q98" s="223"/>
      <c r="R98" s="223"/>
      <c r="S98" s="223"/>
      <c r="T98" s="223"/>
      <c r="U98" s="223"/>
    </row>
    <row r="99" spans="1:21" ht="25.5" customHeight="1" x14ac:dyDescent="0.45">
      <c r="A99" s="218" t="s">
        <v>184</v>
      </c>
      <c r="B99" s="212">
        <v>3</v>
      </c>
      <c r="C99" s="213">
        <v>11.9</v>
      </c>
      <c r="D99" s="223" t="s">
        <v>210</v>
      </c>
      <c r="E99" s="223"/>
      <c r="F99" s="223"/>
      <c r="G99" s="223" t="s">
        <v>210</v>
      </c>
      <c r="H99" s="223" t="s">
        <v>210</v>
      </c>
      <c r="I99" s="223"/>
      <c r="J99" s="223" t="s">
        <v>210</v>
      </c>
      <c r="K99" s="223"/>
      <c r="L99" s="223"/>
      <c r="M99" s="223"/>
      <c r="N99" s="223" t="s">
        <v>210</v>
      </c>
      <c r="O99" s="222" t="s">
        <v>191</v>
      </c>
      <c r="P99" s="223"/>
      <c r="Q99" s="223"/>
      <c r="R99" s="223"/>
      <c r="S99" s="223"/>
      <c r="T99" s="223"/>
      <c r="U99" s="223"/>
    </row>
    <row r="100" spans="1:21" ht="25.5" customHeight="1" x14ac:dyDescent="0.45">
      <c r="A100" s="220" t="s">
        <v>240</v>
      </c>
      <c r="B100" s="221">
        <v>7</v>
      </c>
      <c r="C100" s="221">
        <v>9.1</v>
      </c>
      <c r="D100" s="223" t="s">
        <v>242</v>
      </c>
      <c r="E100" s="223" t="s">
        <v>242</v>
      </c>
      <c r="F100" s="223" t="s">
        <v>242</v>
      </c>
      <c r="G100" s="223" t="s">
        <v>243</v>
      </c>
      <c r="H100" s="223" t="s">
        <v>243</v>
      </c>
      <c r="I100" s="223" t="s">
        <v>243</v>
      </c>
      <c r="J100" s="223" t="s">
        <v>245</v>
      </c>
      <c r="K100" s="223" t="s">
        <v>243</v>
      </c>
      <c r="L100" s="223" t="s">
        <v>243</v>
      </c>
      <c r="M100" s="223"/>
      <c r="N100" s="223" t="s">
        <v>243</v>
      </c>
      <c r="O100" s="222" t="s">
        <v>191</v>
      </c>
      <c r="P100" s="223"/>
      <c r="Q100" s="223"/>
      <c r="R100" s="223"/>
      <c r="S100" s="223"/>
      <c r="T100" s="223"/>
      <c r="U100" s="223" t="s">
        <v>246</v>
      </c>
    </row>
    <row r="101" spans="1:21" ht="25.5" customHeight="1" x14ac:dyDescent="0.45">
      <c r="A101" s="220" t="s">
        <v>241</v>
      </c>
      <c r="B101" s="221">
        <v>12</v>
      </c>
      <c r="C101" s="221">
        <v>10.5</v>
      </c>
      <c r="D101" s="223" t="s">
        <v>242</v>
      </c>
      <c r="E101" s="223" t="s">
        <v>242</v>
      </c>
      <c r="F101" s="223" t="s">
        <v>242</v>
      </c>
      <c r="G101" s="223" t="s">
        <v>244</v>
      </c>
      <c r="H101" s="223" t="s">
        <v>243</v>
      </c>
      <c r="I101" s="223" t="s">
        <v>243</v>
      </c>
      <c r="J101" s="223" t="s">
        <v>243</v>
      </c>
      <c r="K101" s="223" t="s">
        <v>243</v>
      </c>
      <c r="L101" s="223" t="s">
        <v>245</v>
      </c>
      <c r="M101" s="223"/>
      <c r="N101" s="223" t="s">
        <v>243</v>
      </c>
      <c r="O101" s="222" t="s">
        <v>191</v>
      </c>
      <c r="P101" s="223"/>
      <c r="Q101" s="223"/>
      <c r="R101" s="223"/>
      <c r="S101" s="223"/>
      <c r="T101" s="223"/>
      <c r="U101" s="223" t="s">
        <v>247</v>
      </c>
    </row>
  </sheetData>
  <mergeCells count="6">
    <mergeCell ref="I2:U2"/>
    <mergeCell ref="A1:A3"/>
    <mergeCell ref="B1:C1"/>
    <mergeCell ref="B2:B3"/>
    <mergeCell ref="D2:E2"/>
    <mergeCell ref="F2:H2"/>
  </mergeCells>
  <phoneticPr fontId="1"/>
  <pageMargins left="0.35433070866141736" right="0.19685039370078741" top="0.47244094488188981" bottom="0.31496062992125984" header="0.31496062992125984" footer="0.19685039370078741"/>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vt:lpstr>
      <vt:lpstr>１（１）－（４）　概況、計画</vt:lpstr>
      <vt:lpstr>１（５）生産方式の内容（品目ごとに作成・両面印刷）</vt:lpstr>
      <vt:lpstr>１（６）所得目標－５その他</vt:lpstr>
      <vt:lpstr>別表１</vt:lpstr>
      <vt:lpstr>別表２</vt:lpstr>
      <vt:lpstr>別表３</vt:lpstr>
      <vt:lpstr>別表４</vt:lpstr>
      <vt:lpstr>リスト(入力禁止）</vt:lpstr>
      <vt:lpstr>'１（１）－（４）　概況、計画'!Print_Area</vt:lpstr>
      <vt:lpstr>'１（５）生産方式の内容（品目ごとに作成・両面印刷）'!Print_Area</vt:lpstr>
      <vt:lpstr>'１（６）所得目標－５その他'!Print_Area</vt:lpstr>
      <vt:lpstr>はじめに!Print_Area</vt:lpstr>
      <vt:lpstr>別表１!Print_Area</vt:lpstr>
      <vt:lpstr>別表２!Print_Area</vt:lpstr>
      <vt:lpstr>別表４!Print_Area</vt:lpstr>
      <vt:lpstr>'リスト(入力禁止）'!Print_Titles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塩田　拓之</dc:creator>
  <cp:lastModifiedBy>Administrator</cp:lastModifiedBy>
  <cp:lastPrinted>2023-03-07T04:05:36Z</cp:lastPrinted>
  <dcterms:created xsi:type="dcterms:W3CDTF">2014-09-19T04:00:31Z</dcterms:created>
  <dcterms:modified xsi:type="dcterms:W3CDTF">2023-03-07T04:07:11Z</dcterms:modified>
</cp:coreProperties>
</file>