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8700" activeTab="0"/>
  </bookViews>
  <sheets>
    <sheet name="R5衆院補選　期日前投票（中間①）" sheetId="1" r:id="rId1"/>
  </sheets>
  <definedNames>
    <definedName name="_xlnm.Print_Area" localSheetId="0">'R5衆院補選　期日前投票（中間①）'!$A$1:$J$28</definedName>
  </definedNames>
  <calcPr fullCalcOnLoad="1"/>
</workbook>
</file>

<file path=xl/sharedStrings.xml><?xml version="1.0" encoding="utf-8"?>
<sst xmlns="http://schemas.openxmlformats.org/spreadsheetml/2006/main" count="39" uniqueCount="38">
  <si>
    <t>大島郡計</t>
  </si>
  <si>
    <t>玖珂郡計</t>
  </si>
  <si>
    <t>田布施町</t>
  </si>
  <si>
    <t>熊毛郡計</t>
  </si>
  <si>
    <t>区　　分</t>
  </si>
  <si>
    <t>増　　減　　等</t>
  </si>
  <si>
    <t>登録者数増減　　Ａ－Ｄ</t>
  </si>
  <si>
    <t>市計</t>
  </si>
  <si>
    <t>下松市</t>
  </si>
  <si>
    <t>岩国市</t>
  </si>
  <si>
    <t>光市</t>
  </si>
  <si>
    <t>柳井市</t>
  </si>
  <si>
    <t>周南市(旧熊毛町の区域)</t>
  </si>
  <si>
    <t>周防大島町</t>
  </si>
  <si>
    <t>和木町</t>
  </si>
  <si>
    <t>上関町</t>
  </si>
  <si>
    <t>平生町</t>
  </si>
  <si>
    <t>町計</t>
  </si>
  <si>
    <t>２区計</t>
  </si>
  <si>
    <t>下関市</t>
  </si>
  <si>
    <t>長門市</t>
  </si>
  <si>
    <t>４区計</t>
  </si>
  <si>
    <t>期日前投票率　Ｅ／Ｄ
Ｆ</t>
  </si>
  <si>
    <t>期日前投票率　Ｂ／Ａ
Ｃ</t>
  </si>
  <si>
    <t>※選挙人名簿登録者数は、在外選挙人を含む。</t>
  </si>
  <si>
    <t>R5.4.16現在</t>
  </si>
  <si>
    <t xml:space="preserve">今回（R5.4.23執行) </t>
  </si>
  <si>
    <t>期日前
投票者数Ｂ
(R5.4.16)</t>
  </si>
  <si>
    <t>選挙人名簿
登録者数Ａ
(R5.4.10)</t>
  </si>
  <si>
    <t>選挙人名簿
登録者数Ｄ　(R3.10.18)</t>
  </si>
  <si>
    <t>期日前
投票者数Ｅ
(R3.10.24)</t>
  </si>
  <si>
    <t>投票者数
増減
Ｂ－Ｅ</t>
  </si>
  <si>
    <t>投票者数
対比
Ｂ／Ｅ</t>
  </si>
  <si>
    <t>令和５年４月２３日執行衆議院山口県第２区及び第４区選出議員補欠選挙  期日前投票の中間状況（1回目）</t>
  </si>
  <si>
    <t>２区、４区　市計</t>
  </si>
  <si>
    <t>２区、４区　町計</t>
  </si>
  <si>
    <t>２区、４区　合計</t>
  </si>
  <si>
    <t xml:space="preserve">前回（R3.10.31執行)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</si>
</sst>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  <numFmt numFmtId="178" formatCode="#,##0_ ;[Red]\-#,##0\ "/>
    <numFmt numFmtId="179" formatCode="0_ 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8" fontId="1" fillId="0" borderId="0" xfId="49" applyFont="1" applyAlignment="1">
      <alignment/>
    </xf>
    <xf numFmtId="38" fontId="3" fillId="0" borderId="0" xfId="49" applyFont="1" applyAlignment="1">
      <alignment/>
    </xf>
    <xf numFmtId="38" fontId="4" fillId="0" borderId="0" xfId="49" applyFont="1" applyAlignment="1">
      <alignment/>
    </xf>
    <xf numFmtId="38" fontId="6" fillId="0" borderId="0" xfId="49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38" fontId="4" fillId="0" borderId="16" xfId="49" applyFont="1" applyBorder="1" applyAlignment="1">
      <alignment wrapText="1"/>
    </xf>
    <xf numFmtId="38" fontId="4" fillId="0" borderId="17" xfId="49" applyFont="1" applyBorder="1" applyAlignment="1">
      <alignment wrapText="1"/>
    </xf>
    <xf numFmtId="178" fontId="4" fillId="0" borderId="17" xfId="49" applyNumberFormat="1" applyFont="1" applyBorder="1" applyAlignment="1">
      <alignment wrapText="1"/>
    </xf>
    <xf numFmtId="178" fontId="4" fillId="0" borderId="18" xfId="49" applyNumberFormat="1" applyFont="1" applyBorder="1" applyAlignment="1">
      <alignment wrapText="1"/>
    </xf>
    <xf numFmtId="10" fontId="4" fillId="0" borderId="14" xfId="49" applyNumberFormat="1" applyFont="1" applyBorder="1" applyAlignment="1">
      <alignment/>
    </xf>
    <xf numFmtId="177" fontId="4" fillId="0" borderId="19" xfId="49" applyNumberFormat="1" applyFont="1" applyBorder="1" applyAlignment="1">
      <alignment/>
    </xf>
    <xf numFmtId="10" fontId="4" fillId="0" borderId="20" xfId="49" applyNumberFormat="1" applyFont="1" applyBorder="1" applyAlignment="1">
      <alignment/>
    </xf>
    <xf numFmtId="177" fontId="4" fillId="0" borderId="21" xfId="49" applyNumberFormat="1" applyFont="1" applyBorder="1" applyAlignment="1">
      <alignment/>
    </xf>
    <xf numFmtId="10" fontId="4" fillId="0" borderId="22" xfId="49" applyNumberFormat="1" applyFont="1" applyBorder="1" applyAlignment="1">
      <alignment/>
    </xf>
    <xf numFmtId="177" fontId="4" fillId="0" borderId="23" xfId="49" applyNumberFormat="1" applyFont="1" applyBorder="1" applyAlignment="1">
      <alignment/>
    </xf>
    <xf numFmtId="177" fontId="4" fillId="0" borderId="14" xfId="49" applyNumberFormat="1" applyFont="1" applyBorder="1" applyAlignment="1">
      <alignment/>
    </xf>
    <xf numFmtId="177" fontId="4" fillId="0" borderId="20" xfId="49" applyNumberFormat="1" applyFont="1" applyBorder="1" applyAlignment="1">
      <alignment/>
    </xf>
    <xf numFmtId="177" fontId="4" fillId="0" borderId="22" xfId="49" applyNumberFormat="1" applyFont="1" applyBorder="1" applyAlignment="1">
      <alignment/>
    </xf>
    <xf numFmtId="180" fontId="4" fillId="0" borderId="16" xfId="49" applyNumberFormat="1" applyFont="1" applyBorder="1" applyAlignment="1">
      <alignment wrapText="1"/>
    </xf>
    <xf numFmtId="38" fontId="6" fillId="0" borderId="0" xfId="49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NumberForma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" fillId="0" borderId="17" xfId="49" applyFont="1" applyFill="1" applyBorder="1" applyAlignment="1">
      <alignment wrapText="1"/>
    </xf>
    <xf numFmtId="38" fontId="4" fillId="0" borderId="16" xfId="49" applyFont="1" applyFill="1" applyBorder="1" applyAlignment="1">
      <alignment wrapText="1"/>
    </xf>
    <xf numFmtId="178" fontId="4" fillId="0" borderId="17" xfId="49" applyNumberFormat="1" applyFont="1" applyFill="1" applyBorder="1" applyAlignment="1">
      <alignment wrapText="1"/>
    </xf>
    <xf numFmtId="178" fontId="4" fillId="0" borderId="18" xfId="49" applyNumberFormat="1" applyFont="1" applyFill="1" applyBorder="1" applyAlignment="1">
      <alignment wrapText="1"/>
    </xf>
    <xf numFmtId="38" fontId="4" fillId="0" borderId="22" xfId="49" applyFont="1" applyBorder="1" applyAlignment="1">
      <alignment horizontal="center" vertical="center" wrapText="1"/>
    </xf>
    <xf numFmtId="3" fontId="4" fillId="0" borderId="14" xfId="49" applyNumberFormat="1" applyFont="1" applyBorder="1" applyAlignment="1">
      <alignment/>
    </xf>
    <xf numFmtId="3" fontId="4" fillId="0" borderId="20" xfId="49" applyNumberFormat="1" applyFont="1" applyBorder="1" applyAlignment="1">
      <alignment/>
    </xf>
    <xf numFmtId="3" fontId="4" fillId="0" borderId="22" xfId="49" applyNumberFormat="1" applyFont="1" applyBorder="1" applyAlignment="1">
      <alignment/>
    </xf>
    <xf numFmtId="3" fontId="0" fillId="0" borderId="24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vertical="center" wrapText="1"/>
    </xf>
    <xf numFmtId="3" fontId="1" fillId="0" borderId="0" xfId="49" applyNumberFormat="1" applyFont="1" applyAlignment="1">
      <alignment/>
    </xf>
    <xf numFmtId="0" fontId="6" fillId="0" borderId="24" xfId="49" applyNumberFormat="1" applyFont="1" applyBorder="1" applyAlignment="1">
      <alignment vertical="top"/>
    </xf>
    <xf numFmtId="38" fontId="4" fillId="0" borderId="26" xfId="49" applyFont="1" applyBorder="1" applyAlignment="1">
      <alignment horizontal="center" vertical="center" wrapText="1"/>
    </xf>
    <xf numFmtId="38" fontId="4" fillId="0" borderId="27" xfId="49" applyFont="1" applyBorder="1" applyAlignment="1">
      <alignment horizontal="center" vertical="center" wrapText="1"/>
    </xf>
    <xf numFmtId="3" fontId="4" fillId="0" borderId="25" xfId="49" applyNumberFormat="1" applyFont="1" applyBorder="1" applyAlignment="1">
      <alignment horizontal="center" vertical="center" wrapText="1"/>
    </xf>
    <xf numFmtId="0" fontId="4" fillId="0" borderId="25" xfId="49" applyNumberFormat="1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 wrapText="1"/>
    </xf>
    <xf numFmtId="38" fontId="4" fillId="0" borderId="29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38" fontId="5" fillId="0" borderId="0" xfId="49" applyFont="1" applyAlignment="1">
      <alignment horizontal="center" vertical="center"/>
    </xf>
    <xf numFmtId="38" fontId="1" fillId="0" borderId="31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E3" sqref="E3:G3"/>
    </sheetView>
  </sheetViews>
  <sheetFormatPr defaultColWidth="9.00390625" defaultRowHeight="13.5"/>
  <cols>
    <col min="1" max="1" width="28.625" style="1" customWidth="1"/>
    <col min="2" max="2" width="11.75390625" style="1" customWidth="1"/>
    <col min="3" max="3" width="11.125" style="1" customWidth="1"/>
    <col min="4" max="4" width="12.00390625" style="1" customWidth="1"/>
    <col min="5" max="5" width="11.75390625" style="1" customWidth="1"/>
    <col min="6" max="6" width="10.875" style="1" customWidth="1"/>
    <col min="7" max="7" width="11.625" style="1" customWidth="1"/>
    <col min="8" max="8" width="13.00390625" style="43" bestFit="1" customWidth="1"/>
    <col min="9" max="9" width="10.875" style="43" bestFit="1" customWidth="1"/>
    <col min="10" max="10" width="9.50390625" style="1" customWidth="1"/>
    <col min="11" max="16384" width="9.00390625" style="1" customWidth="1"/>
  </cols>
  <sheetData>
    <row r="1" spans="1:10" ht="20.25" customHeigh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</row>
    <row r="2" spans="8:10" ht="22.5" customHeight="1">
      <c r="H2" s="56" t="s">
        <v>25</v>
      </c>
      <c r="I2" s="56"/>
      <c r="J2" s="56"/>
    </row>
    <row r="3" spans="1:10" s="3" customFormat="1" ht="30" customHeight="1">
      <c r="A3" s="30" t="s">
        <v>4</v>
      </c>
      <c r="B3" s="52" t="s">
        <v>26</v>
      </c>
      <c r="C3" s="53"/>
      <c r="D3" s="54"/>
      <c r="E3" s="52" t="s">
        <v>37</v>
      </c>
      <c r="F3" s="53"/>
      <c r="G3" s="54"/>
      <c r="H3" s="49" t="s">
        <v>5</v>
      </c>
      <c r="I3" s="50"/>
      <c r="J3" s="51"/>
    </row>
    <row r="4" spans="1:10" s="3" customFormat="1" ht="59.25" customHeight="1" thickBot="1">
      <c r="A4" s="31"/>
      <c r="B4" s="36" t="s">
        <v>28</v>
      </c>
      <c r="C4" s="45" t="s">
        <v>27</v>
      </c>
      <c r="D4" s="46" t="s">
        <v>23</v>
      </c>
      <c r="E4" s="36" t="s">
        <v>29</v>
      </c>
      <c r="F4" s="45" t="s">
        <v>30</v>
      </c>
      <c r="G4" s="46" t="s">
        <v>22</v>
      </c>
      <c r="H4" s="47" t="s">
        <v>6</v>
      </c>
      <c r="I4" s="47" t="s">
        <v>31</v>
      </c>
      <c r="J4" s="48" t="s">
        <v>32</v>
      </c>
    </row>
    <row r="5" spans="1:10" s="3" customFormat="1" ht="27" customHeight="1">
      <c r="A5" s="6" t="s">
        <v>8</v>
      </c>
      <c r="B5" s="12">
        <v>47102</v>
      </c>
      <c r="C5" s="33">
        <v>1579</v>
      </c>
      <c r="D5" s="16">
        <f aca="true" t="shared" si="0" ref="D5:D27">+C5/B5</f>
        <v>0.03352299265423973</v>
      </c>
      <c r="E5" s="12">
        <v>47211</v>
      </c>
      <c r="F5" s="33">
        <v>4231</v>
      </c>
      <c r="G5" s="16">
        <f aca="true" t="shared" si="1" ref="G5:G20">+F5/E5</f>
        <v>0.08961894473745526</v>
      </c>
      <c r="H5" s="37">
        <f aca="true" t="shared" si="2" ref="H5:H27">+B5-E5</f>
        <v>-109</v>
      </c>
      <c r="I5" s="37">
        <f aca="true" t="shared" si="3" ref="I5:I27">+C5-F5</f>
        <v>-2652</v>
      </c>
      <c r="J5" s="17">
        <f aca="true" t="shared" si="4" ref="J5:J27">+C5/F5</f>
        <v>0.37319782557315057</v>
      </c>
    </row>
    <row r="6" spans="1:10" s="3" customFormat="1" ht="27" customHeight="1">
      <c r="A6" s="7" t="s">
        <v>9</v>
      </c>
      <c r="B6" s="13">
        <v>109515</v>
      </c>
      <c r="C6" s="32">
        <v>3769</v>
      </c>
      <c r="D6" s="18">
        <f t="shared" si="0"/>
        <v>0.03441537688901064</v>
      </c>
      <c r="E6" s="13">
        <v>111236</v>
      </c>
      <c r="F6" s="32">
        <v>13000</v>
      </c>
      <c r="G6" s="18">
        <f t="shared" si="1"/>
        <v>0.11686863964903449</v>
      </c>
      <c r="H6" s="38">
        <f t="shared" si="2"/>
        <v>-1721</v>
      </c>
      <c r="I6" s="38">
        <f t="shared" si="3"/>
        <v>-9231</v>
      </c>
      <c r="J6" s="19">
        <f t="shared" si="4"/>
        <v>0.28992307692307695</v>
      </c>
    </row>
    <row r="7" spans="1:10" s="3" customFormat="1" ht="27" customHeight="1">
      <c r="A7" s="7" t="s">
        <v>10</v>
      </c>
      <c r="B7" s="13">
        <v>42334</v>
      </c>
      <c r="C7" s="32">
        <v>1147</v>
      </c>
      <c r="D7" s="18">
        <f t="shared" si="0"/>
        <v>0.02709406151084235</v>
      </c>
      <c r="E7" s="13">
        <v>42817</v>
      </c>
      <c r="F7" s="32">
        <v>3476</v>
      </c>
      <c r="G7" s="18">
        <f t="shared" si="1"/>
        <v>0.08118270780297546</v>
      </c>
      <c r="H7" s="38">
        <f t="shared" si="2"/>
        <v>-483</v>
      </c>
      <c r="I7" s="38">
        <f t="shared" si="3"/>
        <v>-2329</v>
      </c>
      <c r="J7" s="19">
        <f t="shared" si="4"/>
        <v>0.32997698504027617</v>
      </c>
    </row>
    <row r="8" spans="1:10" s="3" customFormat="1" ht="27" customHeight="1">
      <c r="A8" s="7" t="s">
        <v>11</v>
      </c>
      <c r="B8" s="13">
        <v>26180</v>
      </c>
      <c r="C8" s="32">
        <v>1208</v>
      </c>
      <c r="D8" s="18">
        <f t="shared" si="0"/>
        <v>0.04614209320091673</v>
      </c>
      <c r="E8" s="13">
        <v>26650</v>
      </c>
      <c r="F8" s="32">
        <v>3189</v>
      </c>
      <c r="G8" s="18">
        <f t="shared" si="1"/>
        <v>0.11966228893058162</v>
      </c>
      <c r="H8" s="38">
        <f t="shared" si="2"/>
        <v>-470</v>
      </c>
      <c r="I8" s="38">
        <f t="shared" si="3"/>
        <v>-1981</v>
      </c>
      <c r="J8" s="19">
        <f t="shared" si="4"/>
        <v>0.37880213232988397</v>
      </c>
    </row>
    <row r="9" spans="1:10" s="3" customFormat="1" ht="27" customHeight="1">
      <c r="A9" s="8" t="s">
        <v>12</v>
      </c>
      <c r="B9" s="13">
        <v>12548</v>
      </c>
      <c r="C9" s="32">
        <v>185</v>
      </c>
      <c r="D9" s="18">
        <f t="shared" si="0"/>
        <v>0.014743385400063756</v>
      </c>
      <c r="E9" s="13">
        <v>12716</v>
      </c>
      <c r="F9" s="32">
        <v>965</v>
      </c>
      <c r="G9" s="18">
        <f t="shared" si="1"/>
        <v>0.07588864422774458</v>
      </c>
      <c r="H9" s="38">
        <f t="shared" si="2"/>
        <v>-168</v>
      </c>
      <c r="I9" s="38">
        <f t="shared" si="3"/>
        <v>-780</v>
      </c>
      <c r="J9" s="19">
        <f t="shared" si="4"/>
        <v>0.19170984455958548</v>
      </c>
    </row>
    <row r="10" spans="1:10" s="3" customFormat="1" ht="27" customHeight="1">
      <c r="A10" s="7" t="s">
        <v>7</v>
      </c>
      <c r="B10" s="14">
        <f>SUM(B5:B9)</f>
        <v>237679</v>
      </c>
      <c r="C10" s="14">
        <f>SUM(C5:C9)</f>
        <v>7888</v>
      </c>
      <c r="D10" s="18">
        <f t="shared" si="0"/>
        <v>0.033187618594827474</v>
      </c>
      <c r="E10" s="14">
        <f>SUM(E5:E9)</f>
        <v>240630</v>
      </c>
      <c r="F10" s="14">
        <f>SUM(F5:F9)</f>
        <v>24861</v>
      </c>
      <c r="G10" s="18">
        <f t="shared" si="1"/>
        <v>0.10331629472634335</v>
      </c>
      <c r="H10" s="38">
        <f t="shared" si="2"/>
        <v>-2951</v>
      </c>
      <c r="I10" s="38">
        <f t="shared" si="3"/>
        <v>-16973</v>
      </c>
      <c r="J10" s="19">
        <f t="shared" si="4"/>
        <v>0.3172840995937412</v>
      </c>
    </row>
    <row r="11" spans="1:10" s="3" customFormat="1" ht="27" customHeight="1">
      <c r="A11" s="7" t="s">
        <v>13</v>
      </c>
      <c r="B11" s="13">
        <v>13009</v>
      </c>
      <c r="C11" s="32">
        <v>460</v>
      </c>
      <c r="D11" s="18">
        <f t="shared" si="0"/>
        <v>0.035360135290952416</v>
      </c>
      <c r="E11" s="13">
        <v>13598</v>
      </c>
      <c r="F11" s="32">
        <v>1230</v>
      </c>
      <c r="G11" s="18">
        <f t="shared" si="1"/>
        <v>0.0904544785997941</v>
      </c>
      <c r="H11" s="38">
        <f t="shared" si="2"/>
        <v>-589</v>
      </c>
      <c r="I11" s="38">
        <f t="shared" si="3"/>
        <v>-770</v>
      </c>
      <c r="J11" s="19">
        <f t="shared" si="4"/>
        <v>0.37398373983739835</v>
      </c>
    </row>
    <row r="12" spans="1:10" s="3" customFormat="1" ht="27" customHeight="1">
      <c r="A12" s="7" t="s">
        <v>0</v>
      </c>
      <c r="B12" s="14">
        <f>SUM(B11)</f>
        <v>13009</v>
      </c>
      <c r="C12" s="14">
        <f>SUM(C11)</f>
        <v>460</v>
      </c>
      <c r="D12" s="18">
        <f t="shared" si="0"/>
        <v>0.035360135290952416</v>
      </c>
      <c r="E12" s="14">
        <f>SUM(E11)</f>
        <v>13598</v>
      </c>
      <c r="F12" s="34">
        <f>SUM(F11)</f>
        <v>1230</v>
      </c>
      <c r="G12" s="18">
        <f t="shared" si="1"/>
        <v>0.0904544785997941</v>
      </c>
      <c r="H12" s="38">
        <f t="shared" si="2"/>
        <v>-589</v>
      </c>
      <c r="I12" s="38">
        <f t="shared" si="3"/>
        <v>-770</v>
      </c>
      <c r="J12" s="19">
        <f t="shared" si="4"/>
        <v>0.37398373983739835</v>
      </c>
    </row>
    <row r="13" spans="1:10" s="3" customFormat="1" ht="27" customHeight="1">
      <c r="A13" s="7" t="s">
        <v>14</v>
      </c>
      <c r="B13" s="13">
        <v>4781</v>
      </c>
      <c r="C13" s="32">
        <v>92</v>
      </c>
      <c r="D13" s="18">
        <f t="shared" si="0"/>
        <v>0.01924283622673081</v>
      </c>
      <c r="E13" s="13">
        <v>4884</v>
      </c>
      <c r="F13" s="32">
        <v>678</v>
      </c>
      <c r="G13" s="18">
        <f t="shared" si="1"/>
        <v>0.13882063882063883</v>
      </c>
      <c r="H13" s="38">
        <f t="shared" si="2"/>
        <v>-103</v>
      </c>
      <c r="I13" s="38">
        <f t="shared" si="3"/>
        <v>-586</v>
      </c>
      <c r="J13" s="19">
        <f t="shared" si="4"/>
        <v>0.13569321533923304</v>
      </c>
    </row>
    <row r="14" spans="1:10" s="3" customFormat="1" ht="27" customHeight="1">
      <c r="A14" s="7" t="s">
        <v>1</v>
      </c>
      <c r="B14" s="14">
        <f>SUM(B13)</f>
        <v>4781</v>
      </c>
      <c r="C14" s="34">
        <f>SUM(C13)</f>
        <v>92</v>
      </c>
      <c r="D14" s="18">
        <f t="shared" si="0"/>
        <v>0.01924283622673081</v>
      </c>
      <c r="E14" s="14">
        <f>SUM(E13)</f>
        <v>4884</v>
      </c>
      <c r="F14" s="34">
        <f>SUM(F13)</f>
        <v>678</v>
      </c>
      <c r="G14" s="18">
        <f t="shared" si="1"/>
        <v>0.13882063882063883</v>
      </c>
      <c r="H14" s="38">
        <f t="shared" si="2"/>
        <v>-103</v>
      </c>
      <c r="I14" s="38">
        <f t="shared" si="3"/>
        <v>-586</v>
      </c>
      <c r="J14" s="19">
        <f t="shared" si="4"/>
        <v>0.13569321533923304</v>
      </c>
    </row>
    <row r="15" spans="1:10" s="3" customFormat="1" ht="27" customHeight="1">
      <c r="A15" s="7" t="s">
        <v>15</v>
      </c>
      <c r="B15" s="13">
        <v>2208</v>
      </c>
      <c r="C15" s="32">
        <v>44</v>
      </c>
      <c r="D15" s="18">
        <f t="shared" si="0"/>
        <v>0.019927536231884056</v>
      </c>
      <c r="E15" s="13">
        <v>2346</v>
      </c>
      <c r="F15" s="32">
        <v>244</v>
      </c>
      <c r="G15" s="18">
        <f t="shared" si="1"/>
        <v>0.10400682011935208</v>
      </c>
      <c r="H15" s="38">
        <f t="shared" si="2"/>
        <v>-138</v>
      </c>
      <c r="I15" s="38">
        <f t="shared" si="3"/>
        <v>-200</v>
      </c>
      <c r="J15" s="19">
        <f t="shared" si="4"/>
        <v>0.18032786885245902</v>
      </c>
    </row>
    <row r="16" spans="1:10" s="3" customFormat="1" ht="27" customHeight="1">
      <c r="A16" s="7" t="s">
        <v>2</v>
      </c>
      <c r="B16" s="13">
        <v>12650</v>
      </c>
      <c r="C16" s="32">
        <v>850</v>
      </c>
      <c r="D16" s="18">
        <f t="shared" si="0"/>
        <v>0.06719367588932806</v>
      </c>
      <c r="E16" s="13">
        <v>12838</v>
      </c>
      <c r="F16" s="32">
        <v>2180</v>
      </c>
      <c r="G16" s="18">
        <f t="shared" si="1"/>
        <v>0.16980838136781432</v>
      </c>
      <c r="H16" s="38">
        <f t="shared" si="2"/>
        <v>-188</v>
      </c>
      <c r="I16" s="38">
        <f t="shared" si="3"/>
        <v>-1330</v>
      </c>
      <c r="J16" s="19">
        <f t="shared" si="4"/>
        <v>0.38990825688073394</v>
      </c>
    </row>
    <row r="17" spans="1:10" s="3" customFormat="1" ht="27" customHeight="1">
      <c r="A17" s="7" t="s">
        <v>16</v>
      </c>
      <c r="B17" s="13">
        <v>9762</v>
      </c>
      <c r="C17" s="32">
        <v>211</v>
      </c>
      <c r="D17" s="18">
        <f t="shared" si="0"/>
        <v>0.02161442327391928</v>
      </c>
      <c r="E17" s="13">
        <v>10024</v>
      </c>
      <c r="F17" s="32">
        <v>1211</v>
      </c>
      <c r="G17" s="18">
        <f t="shared" si="1"/>
        <v>0.12081005586592179</v>
      </c>
      <c r="H17" s="38">
        <f t="shared" si="2"/>
        <v>-262</v>
      </c>
      <c r="I17" s="38">
        <f t="shared" si="3"/>
        <v>-1000</v>
      </c>
      <c r="J17" s="19">
        <f t="shared" si="4"/>
        <v>0.17423616845582163</v>
      </c>
    </row>
    <row r="18" spans="1:10" s="3" customFormat="1" ht="27" customHeight="1">
      <c r="A18" s="7" t="s">
        <v>3</v>
      </c>
      <c r="B18" s="14">
        <f>SUM(B15:B17)</f>
        <v>24620</v>
      </c>
      <c r="C18" s="34">
        <f>SUM(C15:C17)</f>
        <v>1105</v>
      </c>
      <c r="D18" s="18">
        <f t="shared" si="0"/>
        <v>0.04488220958570268</v>
      </c>
      <c r="E18" s="14">
        <f>SUM(E15:E17)</f>
        <v>25208</v>
      </c>
      <c r="F18" s="14">
        <f>SUM(F15:F17)</f>
        <v>3635</v>
      </c>
      <c r="G18" s="18">
        <f t="shared" si="1"/>
        <v>0.1442002538876547</v>
      </c>
      <c r="H18" s="38">
        <f t="shared" si="2"/>
        <v>-588</v>
      </c>
      <c r="I18" s="38">
        <f t="shared" si="3"/>
        <v>-2530</v>
      </c>
      <c r="J18" s="19">
        <f t="shared" si="4"/>
        <v>0.30398899587345257</v>
      </c>
    </row>
    <row r="19" spans="1:10" s="3" customFormat="1" ht="27" customHeight="1">
      <c r="A19" s="7" t="s">
        <v>17</v>
      </c>
      <c r="B19" s="14">
        <f>+B12+B14+B18</f>
        <v>42410</v>
      </c>
      <c r="C19" s="34">
        <f>+C12+C14+C18</f>
        <v>1657</v>
      </c>
      <c r="D19" s="18">
        <f t="shared" si="0"/>
        <v>0.03907097382692761</v>
      </c>
      <c r="E19" s="14">
        <f>+E12+E14+E18</f>
        <v>43690</v>
      </c>
      <c r="F19" s="14">
        <f>+F12+F14+F18</f>
        <v>5543</v>
      </c>
      <c r="G19" s="18">
        <f t="shared" si="1"/>
        <v>0.1268711375600824</v>
      </c>
      <c r="H19" s="38">
        <f t="shared" si="2"/>
        <v>-1280</v>
      </c>
      <c r="I19" s="38">
        <f t="shared" si="3"/>
        <v>-3886</v>
      </c>
      <c r="J19" s="19">
        <f t="shared" si="4"/>
        <v>0.2989355944434422</v>
      </c>
    </row>
    <row r="20" spans="1:10" s="3" customFormat="1" ht="27" customHeight="1" thickBot="1">
      <c r="A20" s="9" t="s">
        <v>18</v>
      </c>
      <c r="B20" s="15">
        <f>+B10+B19</f>
        <v>280089</v>
      </c>
      <c r="C20" s="35">
        <f>+C10+C19</f>
        <v>9545</v>
      </c>
      <c r="D20" s="20">
        <f t="shared" si="0"/>
        <v>0.0340784536343805</v>
      </c>
      <c r="E20" s="15">
        <f>+E10+E19</f>
        <v>284320</v>
      </c>
      <c r="F20" s="15">
        <f>+F10+F19</f>
        <v>30404</v>
      </c>
      <c r="G20" s="20">
        <f t="shared" si="1"/>
        <v>0.10693584693303321</v>
      </c>
      <c r="H20" s="39">
        <f t="shared" si="2"/>
        <v>-4231</v>
      </c>
      <c r="I20" s="39">
        <f t="shared" si="3"/>
        <v>-20859</v>
      </c>
      <c r="J20" s="21">
        <f t="shared" si="4"/>
        <v>0.3139389554006052</v>
      </c>
    </row>
    <row r="21" spans="1:10" s="3" customFormat="1" ht="27" customHeight="1">
      <c r="A21" s="6" t="s">
        <v>19</v>
      </c>
      <c r="B21" s="12">
        <v>212712</v>
      </c>
      <c r="C21" s="33">
        <v>2695</v>
      </c>
      <c r="D21" s="16">
        <f t="shared" si="0"/>
        <v>0.012669713039226748</v>
      </c>
      <c r="E21" s="12">
        <v>217000</v>
      </c>
      <c r="F21" s="33">
        <v>5025</v>
      </c>
      <c r="G21" s="16">
        <f aca="true" t="shared" si="5" ref="G21:G27">+F21/E21</f>
        <v>0.02315668202764977</v>
      </c>
      <c r="H21" s="37">
        <f t="shared" si="2"/>
        <v>-4288</v>
      </c>
      <c r="I21" s="37">
        <f t="shared" si="3"/>
        <v>-2330</v>
      </c>
      <c r="J21" s="17">
        <f t="shared" si="4"/>
        <v>0.536318407960199</v>
      </c>
    </row>
    <row r="22" spans="1:10" s="3" customFormat="1" ht="27" customHeight="1">
      <c r="A22" s="7" t="s">
        <v>20</v>
      </c>
      <c r="B22" s="13">
        <v>27661</v>
      </c>
      <c r="C22" s="32">
        <v>982</v>
      </c>
      <c r="D22" s="18">
        <f t="shared" si="0"/>
        <v>0.0355012472434113</v>
      </c>
      <c r="E22" s="13">
        <v>28493</v>
      </c>
      <c r="F22" s="32">
        <v>3185</v>
      </c>
      <c r="G22" s="18">
        <f t="shared" si="5"/>
        <v>0.11178184115396764</v>
      </c>
      <c r="H22" s="38">
        <f t="shared" si="2"/>
        <v>-832</v>
      </c>
      <c r="I22" s="38">
        <f t="shared" si="3"/>
        <v>-2203</v>
      </c>
      <c r="J22" s="19">
        <f t="shared" si="4"/>
        <v>0.30832025117739403</v>
      </c>
    </row>
    <row r="23" spans="1:10" s="3" customFormat="1" ht="27" customHeight="1">
      <c r="A23" s="7" t="s">
        <v>7</v>
      </c>
      <c r="B23" s="14">
        <f>SUM(B21:B22)</f>
        <v>240373</v>
      </c>
      <c r="C23" s="14">
        <f>SUM(C21:C22)</f>
        <v>3677</v>
      </c>
      <c r="D23" s="18">
        <f t="shared" si="0"/>
        <v>0.015297059153898316</v>
      </c>
      <c r="E23" s="14">
        <f>SUM(E21:E22)</f>
        <v>245493</v>
      </c>
      <c r="F23" s="14">
        <f>SUM(F21:F22)</f>
        <v>8210</v>
      </c>
      <c r="G23" s="18">
        <f t="shared" si="5"/>
        <v>0.03344290875910922</v>
      </c>
      <c r="H23" s="38">
        <f t="shared" si="2"/>
        <v>-5120</v>
      </c>
      <c r="I23" s="38">
        <f t="shared" si="3"/>
        <v>-4533</v>
      </c>
      <c r="J23" s="19">
        <f t="shared" si="4"/>
        <v>0.44786845310596834</v>
      </c>
    </row>
    <row r="24" spans="1:10" s="3" customFormat="1" ht="27" customHeight="1" thickBot="1">
      <c r="A24" s="9" t="s">
        <v>21</v>
      </c>
      <c r="B24" s="15">
        <f>+B23</f>
        <v>240373</v>
      </c>
      <c r="C24" s="15">
        <f>+C23</f>
        <v>3677</v>
      </c>
      <c r="D24" s="20">
        <f t="shared" si="0"/>
        <v>0.015297059153898316</v>
      </c>
      <c r="E24" s="15">
        <f>+E23</f>
        <v>245493</v>
      </c>
      <c r="F24" s="15">
        <f>+F23</f>
        <v>8210</v>
      </c>
      <c r="G24" s="20">
        <f t="shared" si="5"/>
        <v>0.03344290875910922</v>
      </c>
      <c r="H24" s="39">
        <f t="shared" si="2"/>
        <v>-5120</v>
      </c>
      <c r="I24" s="39">
        <f t="shared" si="3"/>
        <v>-4533</v>
      </c>
      <c r="J24" s="21">
        <f t="shared" si="4"/>
        <v>0.44786845310596834</v>
      </c>
    </row>
    <row r="25" spans="1:10" s="3" customFormat="1" ht="27" customHeight="1">
      <c r="A25" s="10" t="s">
        <v>34</v>
      </c>
      <c r="B25" s="25">
        <f>+B10+B23</f>
        <v>478052</v>
      </c>
      <c r="C25" s="25">
        <f>++C10++C23</f>
        <v>11565</v>
      </c>
      <c r="D25" s="16">
        <f t="shared" si="0"/>
        <v>0.024191928911499166</v>
      </c>
      <c r="E25" s="25">
        <f>++E10++E23</f>
        <v>486123</v>
      </c>
      <c r="F25" s="25">
        <f>++F10++F23</f>
        <v>33071</v>
      </c>
      <c r="G25" s="16">
        <f t="shared" si="5"/>
        <v>0.06803010760651111</v>
      </c>
      <c r="H25" s="37">
        <f t="shared" si="2"/>
        <v>-8071</v>
      </c>
      <c r="I25" s="37">
        <f t="shared" si="3"/>
        <v>-21506</v>
      </c>
      <c r="J25" s="22">
        <f t="shared" si="4"/>
        <v>0.34970215596746396</v>
      </c>
    </row>
    <row r="26" spans="1:10" s="3" customFormat="1" ht="27" customHeight="1">
      <c r="A26" s="5" t="s">
        <v>35</v>
      </c>
      <c r="B26" s="14">
        <f>+B19</f>
        <v>42410</v>
      </c>
      <c r="C26" s="14">
        <f>+C19</f>
        <v>1657</v>
      </c>
      <c r="D26" s="18">
        <f t="shared" si="0"/>
        <v>0.03907097382692761</v>
      </c>
      <c r="E26" s="14">
        <f>+E19</f>
        <v>43690</v>
      </c>
      <c r="F26" s="14">
        <f>+F19</f>
        <v>5543</v>
      </c>
      <c r="G26" s="18">
        <f t="shared" si="5"/>
        <v>0.1268711375600824</v>
      </c>
      <c r="H26" s="38">
        <f t="shared" si="2"/>
        <v>-1280</v>
      </c>
      <c r="I26" s="38">
        <f t="shared" si="3"/>
        <v>-3886</v>
      </c>
      <c r="J26" s="23">
        <f t="shared" si="4"/>
        <v>0.2989355944434422</v>
      </c>
    </row>
    <row r="27" spans="1:10" s="3" customFormat="1" ht="27" customHeight="1" thickBot="1">
      <c r="A27" s="11" t="s">
        <v>36</v>
      </c>
      <c r="B27" s="15">
        <f>+B25+B26</f>
        <v>520462</v>
      </c>
      <c r="C27" s="15">
        <f>+C25+C26</f>
        <v>13222</v>
      </c>
      <c r="D27" s="20">
        <f t="shared" si="0"/>
        <v>0.025404352287006545</v>
      </c>
      <c r="E27" s="15">
        <f>+E25+E26</f>
        <v>529813</v>
      </c>
      <c r="F27" s="15">
        <f>+F25+F26</f>
        <v>38614</v>
      </c>
      <c r="G27" s="20">
        <f t="shared" si="5"/>
        <v>0.07288231885589821</v>
      </c>
      <c r="H27" s="39">
        <f t="shared" si="2"/>
        <v>-9351</v>
      </c>
      <c r="I27" s="39">
        <f t="shared" si="3"/>
        <v>-25392</v>
      </c>
      <c r="J27" s="24">
        <f t="shared" si="4"/>
        <v>0.342414668255037</v>
      </c>
    </row>
    <row r="28" spans="1:10" s="2" customFormat="1" ht="27" customHeight="1">
      <c r="A28" s="44" t="s">
        <v>24</v>
      </c>
      <c r="B28" s="28"/>
      <c r="C28" s="28"/>
      <c r="D28" s="28"/>
      <c r="E28" s="28"/>
      <c r="F28" s="28"/>
      <c r="G28" s="28"/>
      <c r="H28" s="40"/>
      <c r="I28" s="40"/>
      <c r="J28" s="28"/>
    </row>
    <row r="29" spans="1:10" s="2" customFormat="1" ht="6" customHeight="1">
      <c r="A29" s="29"/>
      <c r="B29" s="29"/>
      <c r="C29" s="29"/>
      <c r="D29" s="29"/>
      <c r="E29" s="29"/>
      <c r="F29" s="29"/>
      <c r="G29" s="29"/>
      <c r="H29" s="41"/>
      <c r="I29" s="41"/>
      <c r="J29" s="29"/>
    </row>
    <row r="30" spans="1:10" ht="14.25">
      <c r="A30" s="26"/>
      <c r="B30" s="27"/>
      <c r="C30" s="27"/>
      <c r="D30" s="27"/>
      <c r="E30" s="27"/>
      <c r="F30" s="27"/>
      <c r="G30" s="27"/>
      <c r="H30" s="42"/>
      <c r="I30" s="42"/>
      <c r="J30" s="27"/>
    </row>
    <row r="31" spans="1:10" ht="14.25">
      <c r="A31" s="27"/>
      <c r="B31" s="27"/>
      <c r="C31" s="27"/>
      <c r="D31" s="27"/>
      <c r="E31" s="27"/>
      <c r="F31" s="27"/>
      <c r="G31" s="27"/>
      <c r="H31" s="42"/>
      <c r="I31" s="42"/>
      <c r="J31" s="27"/>
    </row>
    <row r="32" ht="14.25">
      <c r="A32" s="4"/>
    </row>
  </sheetData>
  <sheetProtection/>
  <mergeCells count="5">
    <mergeCell ref="H3:J3"/>
    <mergeCell ref="B3:D3"/>
    <mergeCell ref="E3:G3"/>
    <mergeCell ref="A1:J1"/>
    <mergeCell ref="H2:J2"/>
  </mergeCells>
  <printOptions/>
  <pageMargins left="0.69" right="0.4" top="0.5118110236220472" bottom="0.5118110236220472" header="0.3937007874015748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原田　充</cp:lastModifiedBy>
  <cp:lastPrinted>2023-04-17T02:43:00Z</cp:lastPrinted>
  <dcterms:created xsi:type="dcterms:W3CDTF">2007-07-11T06:07:00Z</dcterms:created>
  <dcterms:modified xsi:type="dcterms:W3CDTF">2023-04-17T02:52:52Z</dcterms:modified>
  <cp:category/>
  <cp:version/>
  <cp:contentType/>
  <cp:contentStatus/>
</cp:coreProperties>
</file>