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C:\Users\015269\Desktop\〔処遇改善〕R4実績・R5申請\R5申請\HP掲載\"/>
    </mc:Choice>
  </mc:AlternateContent>
  <xr:revisionPtr revIDLastSave="0" documentId="13_ncr:1_{F1BEB6CF-5367-455F-9BFB-4C6FF59CB2C2}" xr6:coauthVersionLast="36" xr6:coauthVersionMax="47" xr10:uidLastSave="{00000000-0000-0000-0000-000000000000}"/>
  <bookViews>
    <workbookView xWindow="28680" yWindow="-120" windowWidth="29040" windowHeight="15840" tabRatio="978" activeTab="2" xr2:uid="{00000000-000D-0000-FFFF-FFFF00000000}"/>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<sst xmlns="http://schemas.openxmlformats.org/spreadsheetml/2006/main" count="379" uniqueCount="292">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</sst>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835476" y="755646"/>
          <a:ext cx="4474229" cy="936442"/>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58589" y="1606363"/>
          <a:ext cx="9828016" cy="14349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89057" y="31617478"/>
              <a:ext cx="17421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89057" y="31617478"/>
              <a:ext cx="17421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89057" y="32484391"/>
              <a:ext cx="17421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89057" y="32484391"/>
              <a:ext cx="17421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646629" y="358517"/>
          <a:ext cx="4784188" cy="155823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50800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50800</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50800</xdr:colOff>
          <xdr:row>87</xdr:row>
          <xdr:rowOff>298450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50800</xdr:colOff>
          <xdr:row>88</xdr:row>
          <xdr:rowOff>222250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89057" y="31137087"/>
              <a:ext cx="174210" cy="1932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89057" y="25179130"/>
              <a:ext cx="174210" cy="4612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12700</xdr:rowOff>
        </xdr:from>
        <xdr:to>
          <xdr:col>5</xdr:col>
          <xdr:colOff>12700</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12700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31750</xdr:colOff>
          <xdr:row>107</xdr:row>
          <xdr:rowOff>184150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260350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12700</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12700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12700</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203200</xdr:colOff>
          <xdr:row>113</xdr:row>
          <xdr:rowOff>12700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5</xdr:col>
          <xdr:colOff>19050</xdr:colOff>
          <xdr:row>114</xdr:row>
          <xdr:rowOff>355600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0</xdr:rowOff>
        </xdr:from>
        <xdr:to>
          <xdr:col>5</xdr:col>
          <xdr:colOff>31750</xdr:colOff>
          <xdr:row>115</xdr:row>
          <xdr:rowOff>184150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31750</xdr:rowOff>
        </xdr:from>
        <xdr:to>
          <xdr:col>5</xdr:col>
          <xdr:colOff>31750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184150</xdr:rowOff>
        </xdr:from>
        <xdr:to>
          <xdr:col>5</xdr:col>
          <xdr:colOff>12700</xdr:colOff>
          <xdr:row>118</xdr:row>
          <xdr:rowOff>12700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190500</xdr:rowOff>
        </xdr:from>
        <xdr:to>
          <xdr:col>5</xdr:col>
          <xdr:colOff>31750</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12700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12700</xdr:rowOff>
        </xdr:from>
        <xdr:to>
          <xdr:col>5</xdr:col>
          <xdr:colOff>31750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12700</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122</xdr:row>
          <xdr:rowOff>190500</xdr:rowOff>
        </xdr:from>
        <xdr:to>
          <xdr:col>5</xdr:col>
          <xdr:colOff>12700</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12700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124</xdr:row>
          <xdr:rowOff>19050</xdr:rowOff>
        </xdr:from>
        <xdr:to>
          <xdr:col>5</xdr:col>
          <xdr:colOff>12700</xdr:colOff>
          <xdr:row>124</xdr:row>
          <xdr:rowOff>184150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12700</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127</xdr:row>
          <xdr:rowOff>31750</xdr:rowOff>
        </xdr:from>
        <xdr:to>
          <xdr:col>4</xdr:col>
          <xdr:colOff>203200</xdr:colOff>
          <xdr:row>128</xdr:row>
          <xdr:rowOff>12700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12700</xdr:rowOff>
        </xdr:from>
        <xdr:to>
          <xdr:col>4</xdr:col>
          <xdr:colOff>203200</xdr:colOff>
          <xdr:row>128</xdr:row>
          <xdr:rowOff>184150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89057" y="30562826"/>
              <a:ext cx="174210" cy="1932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130</xdr:row>
          <xdr:rowOff>31750</xdr:rowOff>
        </xdr:from>
        <xdr:to>
          <xdr:col>15</xdr:col>
          <xdr:colOff>95250</xdr:colOff>
          <xdr:row>130</xdr:row>
          <xdr:rowOff>374650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zoomScale="85" zoomScaleNormal="100" zoomScaleSheetLayoutView="85" workbookViewId="0"/>
  </sheetViews>
  <sheetFormatPr defaultColWidth="8.90625" defaultRowHeight="20.149999999999999" customHeight="1"/>
  <cols>
    <col min="1" max="1" width="5.08984375" style="5" customWidth="1"/>
    <col min="2" max="2" width="11" style="5" customWidth="1"/>
    <col min="3" max="12" width="2.6328125" style="5" customWidth="1"/>
    <col min="13" max="17" width="4.90625" style="5" customWidth="1"/>
    <col min="18" max="22" width="3.453125" style="5" customWidth="1"/>
    <col min="23" max="23" width="14.26953125" style="5" customWidth="1"/>
    <col min="24" max="24" width="25" style="5" customWidth="1"/>
    <col min="25" max="25" width="22.453125" style="5" customWidth="1"/>
    <col min="26" max="26" width="6.7265625" style="5" customWidth="1"/>
    <col min="27" max="28" width="10.6328125" style="5" customWidth="1"/>
    <col min="29" max="16384" width="8.90625" style="5"/>
  </cols>
  <sheetData>
    <row r="1" spans="1:30" ht="20.149999999999999"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49999999999999"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49999999999999"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49999999999999"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49999999999999"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49999999999999"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49999999999999"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49999999999999" customHeight="1">
      <c r="A30" s="2" t="s">
        <v>42</v>
      </c>
    </row>
    <row r="31" spans="1:27" ht="20.149999999999999" customHeight="1" thickBot="1">
      <c r="B31" s="5" t="s">
        <v>106</v>
      </c>
    </row>
    <row r="32" spans="1:27" ht="20.149999999999999" customHeight="1" thickBot="1">
      <c r="B32" s="6" t="s">
        <v>19</v>
      </c>
      <c r="C32" s="471"/>
      <c r="D32" s="472"/>
      <c r="E32" s="472"/>
      <c r="F32" s="472"/>
      <c r="G32" s="472"/>
      <c r="H32" s="472"/>
      <c r="I32" s="472"/>
      <c r="J32" s="472"/>
      <c r="K32" s="472"/>
      <c r="L32" s="473"/>
    </row>
    <row r="34" spans="1:30" ht="20.149999999999999" customHeight="1">
      <c r="A34" s="2" t="s">
        <v>43</v>
      </c>
    </row>
    <row r="35" spans="1:30" ht="20.149999999999999" customHeight="1" thickBot="1">
      <c r="B35" s="333" t="s">
        <v>108</v>
      </c>
    </row>
    <row r="36" spans="1:30" ht="20.149999999999999"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49999999999999"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49999999999999"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49999999999999"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49999999999999"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49999999999999"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49999999999999"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49999999999999"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49999999999999"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49999999999999"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49999999999999"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49999999999999" customHeight="1">
      <c r="A48" s="2" t="s">
        <v>38</v>
      </c>
    </row>
    <row r="49" spans="2:28" ht="20.149999999999999" customHeight="1">
      <c r="B49" s="5" t="s">
        <v>108</v>
      </c>
      <c r="X49" s="17"/>
    </row>
    <row r="50" spans="2:28" ht="13">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49999999999999" customHeight="1">
      <c r="T155" s="34"/>
      <c r="U155" s="34"/>
      <c r="V155" s="34"/>
      <c r="W155" s="34"/>
      <c r="X155" s="34"/>
      <c r="Y155" s="34"/>
    </row>
    <row r="156" spans="1:28" ht="20.149999999999999" customHeight="1">
      <c r="T156" s="34"/>
      <c r="U156" s="34"/>
      <c r="V156" s="34"/>
      <c r="W156" s="34"/>
      <c r="X156" s="34"/>
      <c r="Y156" s="34"/>
    </row>
    <row r="157" spans="1:28" ht="20.149999999999999" customHeight="1">
      <c r="T157" s="34"/>
      <c r="U157" s="34"/>
      <c r="V157" s="34"/>
      <c r="W157" s="34"/>
      <c r="X157" s="34"/>
      <c r="Y157" s="34"/>
    </row>
    <row r="158" spans="1:28" ht="20.149999999999999" customHeight="1">
      <c r="T158" s="34"/>
      <c r="U158" s="34"/>
      <c r="V158" s="35"/>
      <c r="W158" s="35"/>
      <c r="X158" s="34"/>
      <c r="Y158" s="34"/>
    </row>
    <row r="159" spans="1:28" ht="20.149999999999999" customHeight="1">
      <c r="T159" s="34"/>
      <c r="U159" s="34"/>
      <c r="V159" s="36"/>
      <c r="W159" s="36"/>
      <c r="X159" s="34"/>
      <c r="Y159" s="34"/>
    </row>
    <row r="160" spans="1:28" ht="20.149999999999999" customHeight="1">
      <c r="T160" s="34"/>
      <c r="U160" s="34"/>
      <c r="V160" s="37"/>
      <c r="W160" s="37"/>
      <c r="X160" s="34"/>
      <c r="Y160" s="34"/>
    </row>
    <row r="161" spans="20:25" ht="20.149999999999999"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48"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127" zoomScale="115" zoomScaleNormal="120" zoomScaleSheetLayoutView="115" workbookViewId="0">
      <selection activeCell="B42" sqref="B42:O42"/>
    </sheetView>
  </sheetViews>
  <sheetFormatPr defaultColWidth="9" defaultRowHeight="13"/>
  <cols>
    <col min="1" max="1" width="2.453125" style="38" customWidth="1"/>
    <col min="2" max="6" width="2.7265625" style="38" customWidth="1"/>
    <col min="7" max="38" width="2.453125" style="38" customWidth="1"/>
    <col min="39" max="39" width="8.453125" style="38" customWidth="1"/>
    <col min="40" max="40" width="4.08984375" style="38" customWidth="1"/>
    <col min="41" max="16384" width="9" style="38"/>
  </cols>
  <sheetData>
    <row r="1" spans="1:49">
      <c r="A1" s="38" t="s">
        <v>103</v>
      </c>
      <c r="Y1" s="755" t="s">
        <v>19</v>
      </c>
      <c r="Z1" s="755"/>
      <c r="AA1" s="755"/>
      <c r="AB1" s="755"/>
      <c r="AC1" s="755" t="str">
        <f>IF(基本情報入力シート!C32="","",基本情報入力シート!C32)</f>
        <v/>
      </c>
      <c r="AD1" s="755"/>
      <c r="AE1" s="755"/>
      <c r="AF1" s="755"/>
      <c r="AG1" s="755"/>
      <c r="AH1" s="755"/>
      <c r="AI1" s="755"/>
      <c r="AJ1" s="755"/>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6"/>
      <c r="AB3" s="756"/>
      <c r="AC3" s="39" t="s">
        <v>10</v>
      </c>
      <c r="AD3" s="78"/>
      <c r="AI3" s="39"/>
      <c r="AJ3" s="39"/>
      <c r="AK3" s="39"/>
      <c r="AL3" s="39"/>
      <c r="AM3" s="39"/>
    </row>
    <row r="4" spans="1:49">
      <c r="A4" s="767" t="s">
        <v>111</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7" t="s">
        <v>26</v>
      </c>
      <c r="B7" s="778"/>
      <c r="C7" s="778"/>
      <c r="D7" s="778"/>
      <c r="E7" s="778"/>
      <c r="F7" s="778"/>
      <c r="G7" s="780" t="str">
        <f>IF(基本情報入力シート!M36="","",基本情報入力シート!M36)</f>
        <v/>
      </c>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1"/>
      <c r="AH7" s="781"/>
      <c r="AI7" s="781"/>
      <c r="AJ7" s="782"/>
      <c r="AK7" s="158"/>
      <c r="AL7" s="158"/>
      <c r="AM7" s="158"/>
    </row>
    <row r="8" spans="1:49" s="43" customFormat="1" ht="22.5" customHeight="1">
      <c r="A8" s="713" t="s">
        <v>25</v>
      </c>
      <c r="B8" s="774"/>
      <c r="C8" s="774"/>
      <c r="D8" s="774"/>
      <c r="E8" s="774"/>
      <c r="F8" s="774"/>
      <c r="G8" s="783" t="str">
        <f>IF(基本情報入力シート!M37="","",基本情報入力シート!M37)</f>
        <v/>
      </c>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c r="AJ8" s="785"/>
      <c r="AK8" s="159"/>
      <c r="AL8" s="159"/>
      <c r="AM8" s="159"/>
    </row>
    <row r="9" spans="1:49" s="43" customFormat="1" ht="12.75" customHeight="1">
      <c r="A9" s="768" t="s">
        <v>21</v>
      </c>
      <c r="B9" s="769"/>
      <c r="C9" s="769"/>
      <c r="D9" s="769"/>
      <c r="E9" s="769"/>
      <c r="F9" s="769"/>
      <c r="G9" s="44" t="s">
        <v>1</v>
      </c>
      <c r="H9" s="760" t="str">
        <f>IF(基本情報入力シート!AD38="","",基本情報入力シート!AD38)</f>
        <v>－</v>
      </c>
      <c r="I9" s="760"/>
      <c r="J9" s="760"/>
      <c r="K9" s="760"/>
      <c r="L9" s="760"/>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0"/>
      <c r="B10" s="771"/>
      <c r="C10" s="771"/>
      <c r="D10" s="771"/>
      <c r="E10" s="771"/>
      <c r="F10" s="771"/>
      <c r="G10" s="761" t="str">
        <f>IF(基本情報入力シート!M39="","",基本情報入力シート!M39)</f>
        <v/>
      </c>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3"/>
      <c r="AK10" s="158"/>
      <c r="AL10" s="158"/>
      <c r="AM10" s="158"/>
    </row>
    <row r="11" spans="1:49" s="43" customFormat="1" ht="12" customHeight="1">
      <c r="A11" s="772"/>
      <c r="B11" s="773"/>
      <c r="C11" s="773"/>
      <c r="D11" s="773"/>
      <c r="E11" s="773"/>
      <c r="F11" s="773"/>
      <c r="G11" s="764" t="str">
        <f>IF(基本情報入力シート!M40="","",基本情報入力シート!M40)</f>
        <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6"/>
      <c r="AK11" s="158"/>
      <c r="AL11" s="158"/>
      <c r="AM11" s="158"/>
    </row>
    <row r="12" spans="1:49" s="43" customFormat="1" ht="12">
      <c r="A12" s="775" t="s">
        <v>0</v>
      </c>
      <c r="B12" s="776"/>
      <c r="C12" s="776"/>
      <c r="D12" s="776"/>
      <c r="E12" s="776"/>
      <c r="F12" s="776"/>
      <c r="G12" s="671" t="str">
        <f>IF(基本情報入力シート!M43="","",基本情報入力シート!M43)</f>
        <v/>
      </c>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3"/>
      <c r="AK12" s="56"/>
      <c r="AL12" s="56"/>
      <c r="AM12" s="56"/>
      <c r="AW12" s="48"/>
    </row>
    <row r="13" spans="1:49" s="43" customFormat="1" ht="22.5" customHeight="1">
      <c r="A13" s="770" t="s">
        <v>22</v>
      </c>
      <c r="B13" s="771"/>
      <c r="C13" s="771"/>
      <c r="D13" s="771"/>
      <c r="E13" s="771"/>
      <c r="F13" s="771"/>
      <c r="G13" s="757" t="str">
        <f>IF(基本情報入力シート!M44="","",基本情報入力シート!M44)</f>
        <v/>
      </c>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9"/>
      <c r="AK13" s="56"/>
      <c r="AL13" s="56"/>
      <c r="AM13" s="56"/>
      <c r="AW13" s="48"/>
    </row>
    <row r="14" spans="1:49" s="43" customFormat="1" ht="15" customHeight="1">
      <c r="A14" s="779" t="s">
        <v>23</v>
      </c>
      <c r="B14" s="779"/>
      <c r="C14" s="779"/>
      <c r="D14" s="779"/>
      <c r="E14" s="779"/>
      <c r="F14" s="779"/>
      <c r="G14" s="712" t="s">
        <v>11</v>
      </c>
      <c r="H14" s="712"/>
      <c r="I14" s="712"/>
      <c r="J14" s="713"/>
      <c r="K14" s="708" t="str">
        <f>IF(基本情報入力シート!M45="","",基本情報入力シート!M45)</f>
        <v/>
      </c>
      <c r="L14" s="709"/>
      <c r="M14" s="709"/>
      <c r="N14" s="709"/>
      <c r="O14" s="709"/>
      <c r="P14" s="709"/>
      <c r="Q14" s="709"/>
      <c r="R14" s="709"/>
      <c r="S14" s="709"/>
      <c r="T14" s="710"/>
      <c r="U14" s="711" t="s">
        <v>24</v>
      </c>
      <c r="V14" s="712"/>
      <c r="W14" s="712"/>
      <c r="X14" s="713"/>
      <c r="Y14" s="714" t="str">
        <f>IF(基本情報入力シート!M46="","",基本情報入力シート!M46)</f>
        <v/>
      </c>
      <c r="Z14" s="714"/>
      <c r="AA14" s="714"/>
      <c r="AB14" s="714"/>
      <c r="AC14" s="714"/>
      <c r="AD14" s="714"/>
      <c r="AE14" s="714"/>
      <c r="AF14" s="714"/>
      <c r="AG14" s="714"/>
      <c r="AH14" s="714"/>
      <c r="AI14" s="714"/>
      <c r="AJ14" s="71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0" t="s">
        <v>114</v>
      </c>
      <c r="D18" s="701"/>
      <c r="E18" s="701"/>
      <c r="F18" s="701"/>
      <c r="G18" s="701"/>
      <c r="H18" s="701"/>
      <c r="I18" s="701"/>
      <c r="J18" s="701"/>
      <c r="K18" s="701"/>
      <c r="L18" s="702"/>
      <c r="M18" s="182" t="s">
        <v>113</v>
      </c>
      <c r="N18" s="703" t="s">
        <v>115</v>
      </c>
      <c r="O18" s="704"/>
      <c r="P18" s="704"/>
      <c r="Q18" s="704"/>
      <c r="R18" s="704"/>
      <c r="S18" s="704"/>
      <c r="T18" s="704"/>
      <c r="U18" s="704"/>
      <c r="V18" s="704"/>
      <c r="W18" s="705"/>
      <c r="X18" s="206" t="s">
        <v>113</v>
      </c>
      <c r="Y18" s="706" t="s">
        <v>116</v>
      </c>
      <c r="Z18" s="707"/>
      <c r="AA18" s="707"/>
      <c r="AB18" s="707"/>
      <c r="AC18" s="707"/>
      <c r="AD18" s="707"/>
      <c r="AE18" s="707"/>
      <c r="AF18" s="707"/>
      <c r="AG18" s="707"/>
      <c r="AH18" s="707"/>
      <c r="AI18" s="707"/>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5" t="s">
        <v>289</v>
      </c>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4" t="s">
        <v>187</v>
      </c>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4" t="s">
        <v>191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6" t="s">
        <v>130</v>
      </c>
      <c r="B29" s="687"/>
      <c r="C29" s="687"/>
      <c r="D29" s="687"/>
      <c r="E29" s="687"/>
      <c r="F29" s="687"/>
      <c r="G29" s="687"/>
      <c r="H29" s="687"/>
      <c r="I29" s="687"/>
      <c r="J29" s="687"/>
      <c r="K29" s="687"/>
      <c r="L29" s="687"/>
      <c r="M29" s="687"/>
      <c r="N29" s="687"/>
      <c r="O29" s="687"/>
      <c r="P29" s="687"/>
      <c r="Q29" s="687"/>
      <c r="R29" s="687"/>
      <c r="S29" s="687"/>
      <c r="T29" s="687"/>
      <c r="U29" s="687"/>
      <c r="V29" s="688"/>
      <c r="AG29" s="232"/>
    </row>
    <row r="30" spans="1:73" s="167" customFormat="1" ht="18" customHeight="1">
      <c r="A30" s="233" t="s">
        <v>13</v>
      </c>
      <c r="B30" s="689" t="s">
        <v>119</v>
      </c>
      <c r="C30" s="689"/>
      <c r="D30" s="690" t="str">
        <f>IF(AA3=0,"",AA3)</f>
        <v/>
      </c>
      <c r="E30" s="690"/>
      <c r="F30" s="234" t="s">
        <v>120</v>
      </c>
      <c r="G30" s="235"/>
      <c r="H30" s="235"/>
      <c r="I30" s="235"/>
      <c r="J30" s="235"/>
      <c r="K30" s="235"/>
      <c r="L30" s="235"/>
      <c r="M30" s="235"/>
      <c r="N30" s="235"/>
      <c r="O30" s="236"/>
      <c r="P30" s="691">
        <f>P35+W35+AD35</f>
        <v>0</v>
      </c>
      <c r="Q30" s="692"/>
      <c r="R30" s="692"/>
      <c r="S30" s="692"/>
      <c r="T30" s="692"/>
      <c r="U30" s="693"/>
      <c r="V30" s="237" t="s">
        <v>4</v>
      </c>
    </row>
    <row r="31" spans="1:73" s="167" customFormat="1" ht="30.75" customHeight="1">
      <c r="A31" s="233" t="s">
        <v>14</v>
      </c>
      <c r="B31" s="694" t="s">
        <v>194</v>
      </c>
      <c r="C31" s="695"/>
      <c r="D31" s="695"/>
      <c r="E31" s="695"/>
      <c r="F31" s="695"/>
      <c r="G31" s="695"/>
      <c r="H31" s="695"/>
      <c r="I31" s="695"/>
      <c r="J31" s="695"/>
      <c r="K31" s="695"/>
      <c r="L31" s="695"/>
      <c r="M31" s="695"/>
      <c r="N31" s="695"/>
      <c r="O31" s="696"/>
      <c r="P31" s="697">
        <f>P36+W36+AD36</f>
        <v>0</v>
      </c>
      <c r="Q31" s="698"/>
      <c r="R31" s="698"/>
      <c r="S31" s="698"/>
      <c r="T31" s="698"/>
      <c r="U31" s="69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4"/>
      <c r="B34" s="675"/>
      <c r="C34" s="675"/>
      <c r="D34" s="675"/>
      <c r="E34" s="675"/>
      <c r="F34" s="675"/>
      <c r="G34" s="675"/>
      <c r="H34" s="675"/>
      <c r="I34" s="675"/>
      <c r="J34" s="675"/>
      <c r="K34" s="675"/>
      <c r="L34" s="675"/>
      <c r="M34" s="675"/>
      <c r="N34" s="675"/>
      <c r="O34" s="676"/>
      <c r="P34" s="677" t="s">
        <v>117</v>
      </c>
      <c r="Q34" s="678"/>
      <c r="R34" s="678"/>
      <c r="S34" s="678"/>
      <c r="T34" s="678"/>
      <c r="U34" s="679"/>
      <c r="V34" s="194" t="str">
        <f>IF(P35="","",IF(P36="","",IF(P36&gt;=P35,"○","☓")))</f>
        <v/>
      </c>
      <c r="W34" s="680" t="s">
        <v>118</v>
      </c>
      <c r="X34" s="678"/>
      <c r="Y34" s="678"/>
      <c r="Z34" s="678"/>
      <c r="AA34" s="678"/>
      <c r="AB34" s="679"/>
      <c r="AC34" s="194" t="str">
        <f>IF(W35="","",IF(W36="","",IF(W36&gt;=W35,"○","☓")))</f>
        <v>○</v>
      </c>
      <c r="AD34" s="680" t="s">
        <v>110</v>
      </c>
      <c r="AE34" s="678"/>
      <c r="AF34" s="678"/>
      <c r="AG34" s="678"/>
      <c r="AH34" s="678"/>
      <c r="AI34" s="679"/>
      <c r="AJ34" s="194" t="str">
        <f>IF(AD35="","",IF(AD36="","",IF(AD36&gt;=AD35,"○","☓")))</f>
        <v>○</v>
      </c>
      <c r="AN34" s="636" t="s">
        <v>196</v>
      </c>
      <c r="AO34" s="636"/>
      <c r="AP34" s="636"/>
      <c r="AQ34" s="636"/>
      <c r="AR34" s="636"/>
      <c r="AS34" s="636"/>
      <c r="AT34" s="636"/>
      <c r="AU34" s="636"/>
      <c r="AV34" s="636"/>
      <c r="AW34" s="636"/>
      <c r="AX34" s="637"/>
    </row>
    <row r="35" spans="1:50" s="183" customFormat="1" ht="13.5" thickBot="1">
      <c r="A35" s="195" t="s">
        <v>13</v>
      </c>
      <c r="B35" s="681" t="s">
        <v>119</v>
      </c>
      <c r="C35" s="681"/>
      <c r="D35" s="682" t="str">
        <f>IF(AA3=0,"",AA3)</f>
        <v/>
      </c>
      <c r="E35" s="682"/>
      <c r="F35" s="196" t="s">
        <v>135</v>
      </c>
      <c r="G35" s="197"/>
      <c r="H35" s="197"/>
      <c r="I35" s="197"/>
      <c r="J35" s="197"/>
      <c r="K35" s="197"/>
      <c r="L35" s="197"/>
      <c r="M35" s="197"/>
      <c r="N35" s="197"/>
      <c r="O35" s="198"/>
      <c r="P35" s="683">
        <f>IF('別紙様式3-2'!P7="","",'別紙様式3-2'!P7)</f>
        <v>0</v>
      </c>
      <c r="Q35" s="684"/>
      <c r="R35" s="684"/>
      <c r="S35" s="684"/>
      <c r="T35" s="684"/>
      <c r="U35" s="685"/>
      <c r="V35" s="199" t="s">
        <v>4</v>
      </c>
      <c r="W35" s="683">
        <f>IF('別紙様式3-2'!P8="","",'別紙様式3-2'!P8)</f>
        <v>0</v>
      </c>
      <c r="X35" s="684"/>
      <c r="Y35" s="684"/>
      <c r="Z35" s="684"/>
      <c r="AA35" s="684"/>
      <c r="AB35" s="685"/>
      <c r="AC35" s="199" t="s">
        <v>4</v>
      </c>
      <c r="AD35" s="683">
        <f>IF('別紙様式3-2'!P9="","",'別紙様式3-2'!P9)</f>
        <v>0</v>
      </c>
      <c r="AE35" s="684"/>
      <c r="AF35" s="684"/>
      <c r="AG35" s="684"/>
      <c r="AH35" s="684"/>
      <c r="AI35" s="685"/>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97">
        <f>IFERROR(S76+Y76+AE76,"")</f>
        <v>0</v>
      </c>
      <c r="X36" s="698"/>
      <c r="Y36" s="698"/>
      <c r="Z36" s="698"/>
      <c r="AA36" s="698"/>
      <c r="AB36" s="699"/>
      <c r="AC36" s="202" t="s">
        <v>4</v>
      </c>
      <c r="AD36" s="697">
        <f>IFERROR(S94+S96,"")</f>
        <v>0</v>
      </c>
      <c r="AE36" s="698"/>
      <c r="AF36" s="698"/>
      <c r="AG36" s="698"/>
      <c r="AH36" s="698"/>
      <c r="AI36" s="69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5" t="s">
        <v>119</v>
      </c>
      <c r="C39" s="745"/>
      <c r="D39" s="746" t="str">
        <f>IF(AA3=0,"",AA3)</f>
        <v/>
      </c>
      <c r="E39" s="746"/>
      <c r="F39" s="747" t="s">
        <v>137</v>
      </c>
      <c r="G39" s="747"/>
      <c r="H39" s="747"/>
      <c r="I39" s="747"/>
      <c r="J39" s="747"/>
      <c r="K39" s="747"/>
      <c r="L39" s="747"/>
      <c r="M39" s="747"/>
      <c r="N39" s="747"/>
      <c r="O39" s="748"/>
      <c r="P39" s="639">
        <f>P40-P41</f>
        <v>0</v>
      </c>
      <c r="Q39" s="640"/>
      <c r="R39" s="640"/>
      <c r="S39" s="640"/>
      <c r="T39" s="640"/>
      <c r="U39" s="641"/>
      <c r="V39" s="237" t="s">
        <v>4</v>
      </c>
      <c r="W39" s="253" t="s">
        <v>140</v>
      </c>
      <c r="X39" s="809" t="str">
        <f>IF(P42="","",IF(P39="","",IF(P39&gt;=P42,"○","☓")))</f>
        <v>○</v>
      </c>
      <c r="Y39" s="812" t="s">
        <v>141</v>
      </c>
      <c r="Z39" s="246"/>
      <c r="AA39" s="246"/>
      <c r="AB39" s="246"/>
      <c r="AC39" s="246"/>
      <c r="AD39" s="246"/>
      <c r="AE39" s="246"/>
      <c r="AF39" s="246"/>
      <c r="AG39" s="246"/>
      <c r="AH39" s="246"/>
      <c r="AI39" s="246"/>
      <c r="AN39" s="627" t="s">
        <v>197</v>
      </c>
      <c r="AO39" s="628"/>
      <c r="AP39" s="628"/>
      <c r="AQ39" s="628"/>
      <c r="AR39" s="628"/>
      <c r="AS39" s="628"/>
      <c r="AT39" s="628"/>
      <c r="AU39" s="628"/>
      <c r="AV39" s="628"/>
      <c r="AW39" s="628"/>
      <c r="AX39" s="629"/>
    </row>
    <row r="40" spans="1:50" s="183" customFormat="1" ht="15" customHeight="1" thickBot="1">
      <c r="A40" s="743"/>
      <c r="B40" s="789" t="s">
        <v>138</v>
      </c>
      <c r="C40" s="789"/>
      <c r="D40" s="789"/>
      <c r="E40" s="789"/>
      <c r="F40" s="789"/>
      <c r="G40" s="789"/>
      <c r="H40" s="789"/>
      <c r="I40" s="789"/>
      <c r="J40" s="789"/>
      <c r="K40" s="789"/>
      <c r="L40" s="789"/>
      <c r="M40" s="789"/>
      <c r="N40" s="789"/>
      <c r="O40" s="718"/>
      <c r="P40" s="642"/>
      <c r="Q40" s="643"/>
      <c r="R40" s="643"/>
      <c r="S40" s="643"/>
      <c r="T40" s="643"/>
      <c r="U40" s="644"/>
      <c r="V40" s="237" t="s">
        <v>4</v>
      </c>
      <c r="W40" s="253"/>
      <c r="X40" s="810"/>
      <c r="Y40" s="812"/>
      <c r="AN40" s="630"/>
      <c r="AO40" s="631"/>
      <c r="AP40" s="631"/>
      <c r="AQ40" s="631"/>
      <c r="AR40" s="631"/>
      <c r="AS40" s="631"/>
      <c r="AT40" s="631"/>
      <c r="AU40" s="631"/>
      <c r="AV40" s="631"/>
      <c r="AW40" s="631"/>
      <c r="AX40" s="632"/>
    </row>
    <row r="41" spans="1:50" s="183" customFormat="1" ht="15" customHeight="1" thickBot="1">
      <c r="A41" s="744"/>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0"/>
      <c r="AO41" s="631"/>
      <c r="AP41" s="631"/>
      <c r="AQ41" s="631"/>
      <c r="AR41" s="631"/>
      <c r="AS41" s="631"/>
      <c r="AT41" s="631"/>
      <c r="AU41" s="631"/>
      <c r="AV41" s="631"/>
      <c r="AW41" s="631"/>
      <c r="AX41" s="632"/>
    </row>
    <row r="42" spans="1:50" s="183" customFormat="1" ht="30.75" customHeight="1" thickBot="1">
      <c r="A42" s="251" t="s">
        <v>14</v>
      </c>
      <c r="B42" s="813" t="s">
        <v>291</v>
      </c>
      <c r="C42" s="814"/>
      <c r="D42" s="814"/>
      <c r="E42" s="814"/>
      <c r="F42" s="814"/>
      <c r="G42" s="814"/>
      <c r="H42" s="814"/>
      <c r="I42" s="814"/>
      <c r="J42" s="814"/>
      <c r="K42" s="814"/>
      <c r="L42" s="814"/>
      <c r="M42" s="814"/>
      <c r="N42" s="814"/>
      <c r="O42" s="814"/>
      <c r="P42" s="639">
        <f>P43-P44-P45-P46-P47</f>
        <v>0</v>
      </c>
      <c r="Q42" s="640"/>
      <c r="R42" s="640"/>
      <c r="S42" s="640"/>
      <c r="T42" s="640"/>
      <c r="U42" s="641"/>
      <c r="V42" s="203" t="s">
        <v>4</v>
      </c>
      <c r="W42" s="253" t="s">
        <v>140</v>
      </c>
      <c r="X42" s="811"/>
      <c r="Y42" s="812"/>
      <c r="AN42" s="633"/>
      <c r="AO42" s="634"/>
      <c r="AP42" s="634"/>
      <c r="AQ42" s="634"/>
      <c r="AR42" s="634"/>
      <c r="AS42" s="634"/>
      <c r="AT42" s="634"/>
      <c r="AU42" s="634"/>
      <c r="AV42" s="634"/>
      <c r="AW42" s="634"/>
      <c r="AX42" s="635"/>
    </row>
    <row r="43" spans="1:50" s="183" customFormat="1" ht="15" customHeight="1" thickBot="1">
      <c r="A43" s="204"/>
      <c r="B43" s="718" t="s">
        <v>142</v>
      </c>
      <c r="C43" s="719"/>
      <c r="D43" s="719"/>
      <c r="E43" s="719"/>
      <c r="F43" s="719"/>
      <c r="G43" s="719"/>
      <c r="H43" s="719"/>
      <c r="I43" s="719"/>
      <c r="J43" s="719"/>
      <c r="K43" s="719"/>
      <c r="L43" s="719"/>
      <c r="M43" s="719"/>
      <c r="N43" s="719"/>
      <c r="O43" s="720"/>
      <c r="P43" s="645"/>
      <c r="Q43" s="646"/>
      <c r="R43" s="646"/>
      <c r="S43" s="646"/>
      <c r="T43" s="646"/>
      <c r="U43" s="647"/>
      <c r="V43" s="256" t="s">
        <v>4</v>
      </c>
    </row>
    <row r="44" spans="1:50" s="183" customFormat="1" ht="15" customHeight="1" thickBot="1">
      <c r="A44" s="204"/>
      <c r="B44" s="718" t="s">
        <v>143</v>
      </c>
      <c r="C44" s="719"/>
      <c r="D44" s="719"/>
      <c r="E44" s="719"/>
      <c r="F44" s="719"/>
      <c r="G44" s="719"/>
      <c r="H44" s="719"/>
      <c r="I44" s="719"/>
      <c r="J44" s="719"/>
      <c r="K44" s="719"/>
      <c r="L44" s="719"/>
      <c r="M44" s="719"/>
      <c r="N44" s="719"/>
      <c r="O44" s="720"/>
      <c r="P44" s="645"/>
      <c r="Q44" s="646"/>
      <c r="R44" s="646"/>
      <c r="S44" s="646"/>
      <c r="T44" s="646"/>
      <c r="U44" s="647"/>
      <c r="V44" s="256" t="s">
        <v>4</v>
      </c>
    </row>
    <row r="45" spans="1:50" s="183" customFormat="1" ht="15.75" customHeight="1" thickBot="1">
      <c r="A45" s="204"/>
      <c r="B45" s="718" t="s">
        <v>144</v>
      </c>
      <c r="C45" s="719"/>
      <c r="D45" s="719"/>
      <c r="E45" s="719"/>
      <c r="F45" s="719"/>
      <c r="G45" s="719"/>
      <c r="H45" s="719"/>
      <c r="I45" s="719"/>
      <c r="J45" s="719"/>
      <c r="K45" s="719"/>
      <c r="L45" s="719"/>
      <c r="M45" s="719"/>
      <c r="N45" s="719"/>
      <c r="O45" s="720"/>
      <c r="P45" s="645"/>
      <c r="Q45" s="646"/>
      <c r="R45" s="646"/>
      <c r="S45" s="646"/>
      <c r="T45" s="646"/>
      <c r="U45" s="647"/>
      <c r="V45" s="259" t="s">
        <v>4</v>
      </c>
    </row>
    <row r="46" spans="1:50" s="183" customFormat="1" ht="22.5" customHeight="1" thickBot="1">
      <c r="A46" s="204"/>
      <c r="B46" s="648" t="s">
        <v>145</v>
      </c>
      <c r="C46" s="649"/>
      <c r="D46" s="649"/>
      <c r="E46" s="649"/>
      <c r="F46" s="649"/>
      <c r="G46" s="649"/>
      <c r="H46" s="649"/>
      <c r="I46" s="649"/>
      <c r="J46" s="649"/>
      <c r="K46" s="649"/>
      <c r="L46" s="649"/>
      <c r="M46" s="649"/>
      <c r="N46" s="649"/>
      <c r="O46" s="650"/>
      <c r="P46" s="645"/>
      <c r="Q46" s="646"/>
      <c r="R46" s="646"/>
      <c r="S46" s="646"/>
      <c r="T46" s="646"/>
      <c r="U46" s="647"/>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45"/>
      <c r="Q47" s="646"/>
      <c r="R47" s="646"/>
      <c r="S47" s="646"/>
      <c r="T47" s="646"/>
      <c r="U47" s="64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38" t="s">
        <v>147</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U51" s="172"/>
    </row>
    <row r="52" spans="1:52" s="171" customFormat="1" ht="44.25" customHeight="1">
      <c r="A52" s="207" t="s">
        <v>121</v>
      </c>
      <c r="B52" s="638" t="s">
        <v>148</v>
      </c>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38"/>
      <c r="AJ52" s="638"/>
      <c r="AK52" s="638"/>
      <c r="AU52" s="172"/>
    </row>
    <row r="53" spans="1:52" s="167" customFormat="1" ht="45.75" customHeight="1">
      <c r="A53" s="263" t="s">
        <v>121</v>
      </c>
      <c r="B53" s="651" t="s">
        <v>199</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Z53" s="201"/>
    </row>
    <row r="54" spans="1:52" s="167" customFormat="1" ht="45" customHeight="1">
      <c r="A54" s="263" t="s">
        <v>121</v>
      </c>
      <c r="B54" s="651" t="s">
        <v>200</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0" t="s">
        <v>175</v>
      </c>
      <c r="B58" s="741"/>
      <c r="C58" s="741"/>
      <c r="D58" s="742"/>
      <c r="E58" s="752"/>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754"/>
      <c r="AK58" s="201"/>
      <c r="AU58" s="328"/>
    </row>
    <row r="59" spans="1:52" s="167" customFormat="1" ht="47.25" customHeight="1" thickBot="1">
      <c r="A59" s="740" t="s">
        <v>176</v>
      </c>
      <c r="B59" s="741"/>
      <c r="C59" s="741"/>
      <c r="D59" s="742"/>
      <c r="E59" s="752"/>
      <c r="F59" s="753"/>
      <c r="G59" s="753"/>
      <c r="H59" s="753"/>
      <c r="I59" s="753"/>
      <c r="J59" s="753"/>
      <c r="K59" s="753"/>
      <c r="L59" s="753"/>
      <c r="M59" s="753"/>
      <c r="N59" s="753"/>
      <c r="O59" s="753"/>
      <c r="P59" s="753"/>
      <c r="Q59" s="753"/>
      <c r="R59" s="753"/>
      <c r="S59" s="753"/>
      <c r="T59" s="753"/>
      <c r="U59" s="753"/>
      <c r="V59" s="753"/>
      <c r="W59" s="753"/>
      <c r="X59" s="753"/>
      <c r="Y59" s="753"/>
      <c r="Z59" s="753"/>
      <c r="AA59" s="753"/>
      <c r="AB59" s="753"/>
      <c r="AC59" s="753"/>
      <c r="AD59" s="753"/>
      <c r="AE59" s="753"/>
      <c r="AF59" s="753"/>
      <c r="AG59" s="753"/>
      <c r="AH59" s="753"/>
      <c r="AI59" s="753"/>
      <c r="AJ59" s="754"/>
      <c r="AK59" s="201"/>
      <c r="AU59" s="328"/>
    </row>
    <row r="60" spans="1:52" customFormat="1" ht="24" customHeight="1">
      <c r="A60" s="626" t="s">
        <v>217</v>
      </c>
      <c r="B60" s="626"/>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c r="AE60" s="626"/>
      <c r="AF60" s="626"/>
      <c r="AG60" s="626"/>
      <c r="AH60" s="626"/>
      <c r="AI60" s="626"/>
      <c r="AJ60" s="626"/>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6" t="s">
        <v>204</v>
      </c>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6" t="s">
        <v>213</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355"/>
      <c r="AS65" s="352"/>
    </row>
    <row r="66" spans="1:53" s="351" customFormat="1" ht="23.25" customHeight="1">
      <c r="A66" s="354" t="s">
        <v>207</v>
      </c>
      <c r="B66" s="626" t="s">
        <v>214</v>
      </c>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6"/>
      <c r="AK66" s="355"/>
      <c r="AS66" s="352"/>
    </row>
    <row r="67" spans="1:53" s="351" customFormat="1" ht="11.25" customHeight="1">
      <c r="A67" s="354" t="s">
        <v>208</v>
      </c>
      <c r="B67" s="626" t="s">
        <v>209</v>
      </c>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355"/>
      <c r="AS67" s="352"/>
    </row>
    <row r="68" spans="1:53" s="351" customFormat="1" ht="22.5" customHeight="1">
      <c r="A68" s="354" t="s">
        <v>210</v>
      </c>
      <c r="B68" s="626" t="s">
        <v>215</v>
      </c>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26"/>
      <c r="AI68" s="626"/>
      <c r="AJ68" s="626"/>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6" t="s">
        <v>216</v>
      </c>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68" t="s">
        <v>149</v>
      </c>
      <c r="T73" s="669"/>
      <c r="U73" s="669"/>
      <c r="V73" s="669"/>
      <c r="W73" s="669"/>
      <c r="X73" s="670"/>
      <c r="Y73" s="664" t="s">
        <v>150</v>
      </c>
      <c r="Z73" s="664"/>
      <c r="AA73" s="664"/>
      <c r="AB73" s="664"/>
      <c r="AC73" s="664"/>
      <c r="AD73" s="664"/>
      <c r="AE73" s="665" t="s">
        <v>46</v>
      </c>
      <c r="AF73" s="665"/>
      <c r="AG73" s="665"/>
      <c r="AH73" s="665"/>
      <c r="AI73" s="665"/>
      <c r="AJ73" s="665"/>
    </row>
    <row r="74" spans="1:53" s="201" customFormat="1" ht="28.5" customHeight="1" thickBot="1">
      <c r="A74" s="786" t="s">
        <v>151</v>
      </c>
      <c r="B74" s="787"/>
      <c r="C74" s="787"/>
      <c r="D74" s="787"/>
      <c r="E74" s="787"/>
      <c r="F74" s="787"/>
      <c r="G74" s="787"/>
      <c r="H74" s="787"/>
      <c r="I74" s="787"/>
      <c r="J74" s="787"/>
      <c r="K74" s="787"/>
      <c r="L74" s="787"/>
      <c r="M74" s="787"/>
      <c r="N74" s="787"/>
      <c r="O74" s="787"/>
      <c r="P74" s="787"/>
      <c r="Q74" s="787"/>
      <c r="R74" s="787"/>
      <c r="S74" s="788" t="b">
        <v>0</v>
      </c>
      <c r="T74" s="662"/>
      <c r="U74" s="662"/>
      <c r="V74" s="662"/>
      <c r="W74" s="662"/>
      <c r="X74" s="370"/>
      <c r="Y74" s="662" t="b">
        <v>0</v>
      </c>
      <c r="Z74" s="662"/>
      <c r="AA74" s="662"/>
      <c r="AB74" s="662"/>
      <c r="AC74" s="662"/>
      <c r="AD74" s="374"/>
      <c r="AE74" s="662" t="b">
        <v>0</v>
      </c>
      <c r="AF74" s="662"/>
      <c r="AG74" s="662"/>
      <c r="AH74" s="662"/>
      <c r="AI74" s="662"/>
      <c r="AJ74" s="367" t="str">
        <f>IF(M18="○", IF(OR(AND(NOT(S74),NOT(Y74),AE74),AND(NOT(S74),NOT(Y74),NOT(AE74))),"×","○"),"")</f>
        <v>×</v>
      </c>
      <c r="AK74" s="663"/>
      <c r="AM74" s="171"/>
      <c r="AN74" s="517" t="s">
        <v>222</v>
      </c>
      <c r="AO74" s="652"/>
      <c r="AP74" s="652"/>
      <c r="AQ74" s="652"/>
      <c r="AR74" s="652"/>
      <c r="AS74" s="652"/>
      <c r="AT74" s="652"/>
      <c r="AU74" s="652"/>
      <c r="AV74" s="652"/>
      <c r="AW74" s="652"/>
      <c r="AX74" s="65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54"/>
      <c r="T75" s="655"/>
      <c r="U75" s="655"/>
      <c r="V75" s="655"/>
      <c r="W75" s="655"/>
      <c r="X75" s="371" t="s">
        <v>154</v>
      </c>
      <c r="Y75" s="655"/>
      <c r="Z75" s="655"/>
      <c r="AA75" s="655"/>
      <c r="AB75" s="655"/>
      <c r="AC75" s="655"/>
      <c r="AD75" s="371" t="s">
        <v>154</v>
      </c>
      <c r="AE75" s="655"/>
      <c r="AF75" s="655"/>
      <c r="AG75" s="655"/>
      <c r="AH75" s="655"/>
      <c r="AI75" s="655"/>
      <c r="AJ75" s="368" t="s">
        <v>5</v>
      </c>
      <c r="AK75" s="66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56"/>
      <c r="T76" s="657"/>
      <c r="U76" s="657"/>
      <c r="V76" s="657"/>
      <c r="W76" s="657"/>
      <c r="X76" s="372" t="s">
        <v>4</v>
      </c>
      <c r="Y76" s="657"/>
      <c r="Z76" s="657"/>
      <c r="AA76" s="657"/>
      <c r="AB76" s="657"/>
      <c r="AC76" s="657"/>
      <c r="AD76" s="372" t="s">
        <v>4</v>
      </c>
      <c r="AE76" s="657"/>
      <c r="AF76" s="657"/>
      <c r="AG76" s="657"/>
      <c r="AH76" s="657"/>
      <c r="AI76" s="65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58" t="e">
        <f>S76/(S75*12)</f>
        <v>#DIV/0!</v>
      </c>
      <c r="T77" s="659"/>
      <c r="U77" s="659"/>
      <c r="V77" s="659"/>
      <c r="W77" s="659"/>
      <c r="X77" s="373" t="s">
        <v>4</v>
      </c>
      <c r="Y77" s="660" t="e">
        <f>Y76/(Y75*12)</f>
        <v>#DIV/0!</v>
      </c>
      <c r="Z77" s="659"/>
      <c r="AA77" s="659"/>
      <c r="AB77" s="659"/>
      <c r="AC77" s="661"/>
      <c r="AD77" s="373" t="s">
        <v>4</v>
      </c>
      <c r="AE77" s="660" t="e">
        <f>AE76/(AE75*12)</f>
        <v>#DIV/0!</v>
      </c>
      <c r="AF77" s="659"/>
      <c r="AG77" s="659"/>
      <c r="AH77" s="659"/>
      <c r="AI77" s="661"/>
      <c r="AJ77" s="369" t="s">
        <v>4</v>
      </c>
      <c r="AK77" s="666" t="s">
        <v>221</v>
      </c>
      <c r="AL77" s="291"/>
      <c r="AM77" s="291"/>
      <c r="AY77" s="296"/>
      <c r="AZ77" s="296"/>
      <c r="BA77" s="296"/>
    </row>
    <row r="78" spans="1:53" s="347" customFormat="1" ht="15.75" customHeight="1" thickBot="1">
      <c r="A78" s="721" t="s">
        <v>157</v>
      </c>
      <c r="B78" s="722"/>
      <c r="C78" s="722"/>
      <c r="D78" s="722"/>
      <c r="E78" s="722"/>
      <c r="F78" s="722"/>
      <c r="G78" s="722"/>
      <c r="H78" s="722"/>
      <c r="I78" s="722"/>
      <c r="J78" s="722"/>
      <c r="K78" s="722"/>
      <c r="L78" s="722"/>
      <c r="M78" s="722"/>
      <c r="N78" s="722"/>
      <c r="O78" s="722"/>
      <c r="P78" s="722"/>
      <c r="Q78" s="722"/>
      <c r="R78" s="722"/>
      <c r="S78" s="725" t="s">
        <v>124</v>
      </c>
      <c r="T78" s="727" t="e">
        <f>IF(Y77, S77/Y77, 1)</f>
        <v>#DIV/0!</v>
      </c>
      <c r="U78" s="728"/>
      <c r="V78" s="729"/>
      <c r="W78" s="733" t="s">
        <v>125</v>
      </c>
      <c r="X78" s="735"/>
      <c r="Y78" s="737" t="s">
        <v>124</v>
      </c>
      <c r="Z78" s="727" t="e">
        <f>IF(Y77,1,0)</f>
        <v>#DIV/0!</v>
      </c>
      <c r="AA78" s="728"/>
      <c r="AB78" s="729"/>
      <c r="AC78" s="733" t="s">
        <v>125</v>
      </c>
      <c r="AD78" s="735"/>
      <c r="AE78" s="737" t="s">
        <v>124</v>
      </c>
      <c r="AF78" s="727" t="e">
        <f>IF(Y77, AE77/Y77, IF(AE77, AE77/S77, 0))</f>
        <v>#DIV/0!</v>
      </c>
      <c r="AG78" s="728"/>
      <c r="AH78" s="729"/>
      <c r="AI78" s="816" t="s">
        <v>125</v>
      </c>
      <c r="AJ78" s="357" t="str">
        <f>IF(M18="○", IF(AND(S74=TRUE, Y74=TRUE), IF(AND(T78&gt;Z78, Z78&gt;0),"○","×"),""),"")</f>
        <v/>
      </c>
      <c r="AK78" s="666"/>
      <c r="AN78" s="517" t="s">
        <v>219</v>
      </c>
      <c r="AO78" s="518"/>
      <c r="AP78" s="518"/>
      <c r="AQ78" s="518"/>
      <c r="AR78" s="518"/>
      <c r="AS78" s="518"/>
      <c r="AT78" s="518"/>
      <c r="AU78" s="518"/>
      <c r="AV78" s="518"/>
      <c r="AW78" s="518"/>
      <c r="AX78" s="519"/>
    </row>
    <row r="79" spans="1:53" s="347" customFormat="1" ht="17.25" customHeight="1" thickBot="1">
      <c r="A79" s="723"/>
      <c r="B79" s="724"/>
      <c r="C79" s="724"/>
      <c r="D79" s="724"/>
      <c r="E79" s="724"/>
      <c r="F79" s="724"/>
      <c r="G79" s="724"/>
      <c r="H79" s="724"/>
      <c r="I79" s="724"/>
      <c r="J79" s="724"/>
      <c r="K79" s="724"/>
      <c r="L79" s="724"/>
      <c r="M79" s="724"/>
      <c r="N79" s="724"/>
      <c r="O79" s="724"/>
      <c r="P79" s="724"/>
      <c r="Q79" s="724"/>
      <c r="R79" s="724"/>
      <c r="S79" s="726"/>
      <c r="T79" s="730"/>
      <c r="U79" s="731"/>
      <c r="V79" s="732"/>
      <c r="W79" s="734"/>
      <c r="X79" s="736"/>
      <c r="Y79" s="738"/>
      <c r="Z79" s="730"/>
      <c r="AA79" s="731"/>
      <c r="AB79" s="732"/>
      <c r="AC79" s="739"/>
      <c r="AD79" s="736"/>
      <c r="AE79" s="815"/>
      <c r="AF79" s="730"/>
      <c r="AG79" s="731"/>
      <c r="AH79" s="732"/>
      <c r="AI79" s="817"/>
      <c r="AJ79" s="358" t="str">
        <f>IF(M18="○", IF(AND(Y74=TRUE,AE74=TRUE), IF(AND(Y80="",AE80=""), IF(AND(Z78&gt;=2*AF78, AF78&gt;0),"○","×"), IF(AND(Y80&gt;=AE80,Z78&gt;0, AF78&gt;0), "○","×")),IF(AND(S74=TRUE,AE74=TRUE),IF(AND(Y80&gt;=AE80, AE80&gt;0), IF(AND(T78&gt;2*AF78, AF78&gt;0), "○", "×"),"×"),"")),"")</f>
        <v/>
      </c>
      <c r="AK79" s="667" t="s">
        <v>122</v>
      </c>
      <c r="AN79" s="517" t="s">
        <v>220</v>
      </c>
      <c r="AO79" s="518"/>
      <c r="AP79" s="518"/>
      <c r="AQ79" s="518"/>
      <c r="AR79" s="518"/>
      <c r="AS79" s="518"/>
      <c r="AT79" s="518"/>
      <c r="AU79" s="518"/>
      <c r="AV79" s="518"/>
      <c r="AW79" s="518"/>
      <c r="AX79" s="519"/>
    </row>
    <row r="80" spans="1:53" s="201" customFormat="1" ht="31.5" customHeight="1" thickBot="1">
      <c r="A80" s="716" t="s">
        <v>161</v>
      </c>
      <c r="B80" s="717"/>
      <c r="C80" s="717"/>
      <c r="D80" s="717"/>
      <c r="E80" s="717"/>
      <c r="F80" s="717"/>
      <c r="G80" s="717"/>
      <c r="H80" s="717"/>
      <c r="I80" s="717"/>
      <c r="J80" s="717"/>
      <c r="K80" s="717"/>
      <c r="L80" s="717"/>
      <c r="M80" s="717"/>
      <c r="N80" s="717"/>
      <c r="O80" s="717"/>
      <c r="P80" s="717"/>
      <c r="Q80" s="717"/>
      <c r="R80" s="717"/>
      <c r="S80" s="597"/>
      <c r="T80" s="598"/>
      <c r="U80" s="598"/>
      <c r="V80" s="598"/>
      <c r="W80" s="598"/>
      <c r="X80" s="598"/>
      <c r="Y80" s="599"/>
      <c r="Z80" s="600"/>
      <c r="AA80" s="600"/>
      <c r="AB80" s="600"/>
      <c r="AC80" s="601"/>
      <c r="AD80" s="375" t="s">
        <v>4</v>
      </c>
      <c r="AE80" s="602"/>
      <c r="AF80" s="603"/>
      <c r="AG80" s="603"/>
      <c r="AH80" s="603"/>
      <c r="AI80" s="602"/>
      <c r="AJ80" s="365" t="s">
        <v>4</v>
      </c>
      <c r="AK80" s="667"/>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49"/>
      <c r="T131" s="750"/>
      <c r="U131" s="750"/>
      <c r="V131" s="750"/>
      <c r="W131" s="750"/>
      <c r="X131" s="750"/>
      <c r="Y131" s="750"/>
      <c r="Z131" s="750"/>
      <c r="AA131" s="750"/>
      <c r="AB131" s="750"/>
      <c r="AC131" s="750"/>
      <c r="AD131" s="750"/>
      <c r="AE131" s="750"/>
      <c r="AF131" s="750"/>
      <c r="AG131" s="750"/>
      <c r="AH131" s="750"/>
      <c r="AI131" s="750"/>
      <c r="AJ131" s="75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10"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90" orientation="portrait" verticalDpi="0" r:id="rId1"/>
  <headerFooter alignWithMargins="0"/>
  <rowBreaks count="4" manualBreakCount="4">
    <brk id="54" max="38" man="1"/>
    <brk id="92"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12700</xdr:colOff>
                    <xdr:row>84</xdr:row>
                    <xdr:rowOff>228600</xdr:rowOff>
                  </from>
                  <to>
                    <xdr:col>1</xdr:col>
                    <xdr:colOff>50800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12700</xdr:colOff>
                    <xdr:row>85</xdr:row>
                    <xdr:rowOff>222250</xdr:rowOff>
                  </from>
                  <to>
                    <xdr:col>1</xdr:col>
                    <xdr:colOff>50800</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12700</xdr:colOff>
                    <xdr:row>87</xdr:row>
                    <xdr:rowOff>57150</xdr:rowOff>
                  </from>
                  <to>
                    <xdr:col>1</xdr:col>
                    <xdr:colOff>50800</xdr:colOff>
                    <xdr:row>87</xdr:row>
                    <xdr:rowOff>298450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12700</xdr:colOff>
                    <xdr:row>87</xdr:row>
                    <xdr:rowOff>361950</xdr:rowOff>
                  </from>
                  <to>
                    <xdr:col>1</xdr:col>
                    <xdr:colOff>50800</xdr:colOff>
                    <xdr:row>88</xdr:row>
                    <xdr:rowOff>222250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12700</xdr:rowOff>
                  </from>
                  <to>
                    <xdr:col>5</xdr:col>
                    <xdr:colOff>12700</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12700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31750</xdr:colOff>
                    <xdr:row>107</xdr:row>
                    <xdr:rowOff>184150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260350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12700</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12700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12700</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203200</xdr:colOff>
                    <xdr:row>113</xdr:row>
                    <xdr:rowOff>12700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50800</xdr:rowOff>
                  </from>
                  <to>
                    <xdr:col>5</xdr:col>
                    <xdr:colOff>19050</xdr:colOff>
                    <xdr:row>114</xdr:row>
                    <xdr:rowOff>355600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12700</xdr:colOff>
                    <xdr:row>115</xdr:row>
                    <xdr:rowOff>0</xdr:rowOff>
                  </from>
                  <to>
                    <xdr:col>5</xdr:col>
                    <xdr:colOff>31750</xdr:colOff>
                    <xdr:row>115</xdr:row>
                    <xdr:rowOff>184150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31750</xdr:rowOff>
                  </from>
                  <to>
                    <xdr:col>5</xdr:col>
                    <xdr:colOff>31750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184150</xdr:rowOff>
                  </from>
                  <to>
                    <xdr:col>5</xdr:col>
                    <xdr:colOff>12700</xdr:colOff>
                    <xdr:row>118</xdr:row>
                    <xdr:rowOff>12700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12700</xdr:colOff>
                    <xdr:row>115</xdr:row>
                    <xdr:rowOff>190500</xdr:rowOff>
                  </from>
                  <to>
                    <xdr:col>5</xdr:col>
                    <xdr:colOff>31750</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12700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12700</xdr:rowOff>
                  </from>
                  <to>
                    <xdr:col>5</xdr:col>
                    <xdr:colOff>31750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12700</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12700</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12700</xdr:colOff>
                    <xdr:row>122</xdr:row>
                    <xdr:rowOff>190500</xdr:rowOff>
                  </from>
                  <to>
                    <xdr:col>5</xdr:col>
                    <xdr:colOff>12700</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12700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12700</xdr:colOff>
                    <xdr:row>124</xdr:row>
                    <xdr:rowOff>19050</xdr:rowOff>
                  </from>
                  <to>
                    <xdr:col>5</xdr:col>
                    <xdr:colOff>12700</xdr:colOff>
                    <xdr:row>124</xdr:row>
                    <xdr:rowOff>184150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12700</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12700</xdr:colOff>
                    <xdr:row>127</xdr:row>
                    <xdr:rowOff>31750</xdr:rowOff>
                  </from>
                  <to>
                    <xdr:col>4</xdr:col>
                    <xdr:colOff>203200</xdr:colOff>
                    <xdr:row>128</xdr:row>
                    <xdr:rowOff>12700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12700</xdr:rowOff>
                  </from>
                  <to>
                    <xdr:col>4</xdr:col>
                    <xdr:colOff>203200</xdr:colOff>
                    <xdr:row>128</xdr:row>
                    <xdr:rowOff>184150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69850</xdr:colOff>
                    <xdr:row>130</xdr:row>
                    <xdr:rowOff>31750</xdr:rowOff>
                  </from>
                  <to>
                    <xdr:col>15</xdr:col>
                    <xdr:colOff>95250</xdr:colOff>
                    <xdr:row>130</xdr:row>
                    <xdr:rowOff>374650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tabSelected="1" view="pageBreakPreview" topLeftCell="G25" zoomScale="115" zoomScaleNormal="120" zoomScaleSheetLayoutView="115" workbookViewId="0">
      <selection activeCell="Y16" sqref="Y16"/>
    </sheetView>
  </sheetViews>
  <sheetFormatPr defaultColWidth="9" defaultRowHeight="13"/>
  <cols>
    <col min="1" max="1" width="4" style="5" customWidth="1"/>
    <col min="2" max="4" width="2" style="5" customWidth="1"/>
    <col min="5" max="5" width="1.90625" style="5" customWidth="1"/>
    <col min="6" max="9" width="2" style="5" customWidth="1"/>
    <col min="10" max="10" width="2.08984375" style="5" customWidth="1"/>
    <col min="11" max="11" width="2" style="5" customWidth="1"/>
    <col min="12" max="12" width="11.36328125" style="5" customWidth="1"/>
    <col min="13" max="13" width="7.453125" style="5" bestFit="1" customWidth="1"/>
    <col min="14" max="14" width="8.7265625" style="5" customWidth="1"/>
    <col min="15" max="15" width="17" style="5" customWidth="1"/>
    <col min="16" max="16" width="19.90625" style="5" customWidth="1"/>
    <col min="17" max="20" width="10.6328125" style="5" customWidth="1"/>
    <col min="21" max="21" width="10.7265625" style="5" customWidth="1"/>
    <col min="22" max="22" width="13.90625" style="5" customWidth="1"/>
    <col min="23" max="23" width="9.7265625" style="5" customWidth="1"/>
    <col min="24" max="16384" width="9" style="5"/>
  </cols>
  <sheetData>
    <row r="1" spans="1:23" ht="13.5">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4.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4.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orientation="landscape" verticalDpi="0"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
  <cols>
    <col min="1" max="1" width="78.36328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2023-06-06T02:11:50Z</cp:lastPrinted>
  <dcterms:created xsi:type="dcterms:W3CDTF">2018-06-19T01:27:02Z</dcterms:created>
  <dcterms:modified xsi:type="dcterms:W3CDTF">2023-06-06T02:11:55Z</dcterms:modified>
</cp:coreProperties>
</file>