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650" activeTab="0"/>
  </bookViews>
  <sheets>
    <sheet name="05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'05.9登録日現在'!$A$1:$N$46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<sst xmlns="http://schemas.openxmlformats.org/spreadsheetml/2006/main" count="99" uniqueCount="86">
  <si>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</si>
  <si>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</si>
  <si>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</si>
  <si>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</si>
  <si>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</si>
  <si>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</si>
  <si>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</si>
  <si>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</si>
  <si>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</si>
  <si>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</si>
  <si>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</si>
  <si>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</si>
  <si>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</si>
  <si>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</si>
  <si>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</si>
  <si>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</si>
  <si>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</si>
  <si>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</si>
  <si>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</si>
  <si>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</si>
  <si>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</si>
  <si>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</si>
  <si>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</si>
  <si>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</si>
  <si>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</si>
  <si>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</si>
  <si>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</si>
  <si>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</si>
  <si>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</si>
  <si>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</si>
  <si>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</si>
  <si>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</si>
  <si>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</si>
  <si>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</si>
  <si>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</si>
  <si>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</si>
  <si>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</si>
  <si>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</si>
  <si>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</si>
  <si>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</si>
  <si>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</si>
  <si>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</si>
  <si>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</si>
  <si>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</si>
  <si>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</si>
  <si>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</si>
  <si>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</si>
  <si>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</si>
  <si>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</si>
  <si>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</si>
  <si>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</si>
  <si>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</si>
  <si>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</si>
  <si>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</si>
  <si>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</si>
  <si>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</si>
  <si>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</si>
  <si>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</si>
  <si>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</si>
  <si>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</si>
  <si>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</si>
  <si>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</si>
  <si>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</si>
  <si>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</si>
  <si>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</si>
  <si>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</si>
  <si>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</si>
  <si>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</si>
  <si>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</si>
  <si>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</si>
  <si>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</si>
  <si>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</si>
  <si>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</si>
  <si>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</si>
  <si>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</si>
  <si>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</si>
  <si>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</si>
  <si>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</si>
  <si>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（区割り改定前の衆議院小選挙区別）</t>
  </si>
  <si>
    <t>４年９月１日</t>
  </si>
  <si>
    <t>04．9．1現在</t>
  </si>
  <si>
    <t>03．9．1現在</t>
  </si>
  <si>
    <t>02．9．1現在</t>
  </si>
  <si>
    <t>01．9．1現在</t>
  </si>
  <si>
    <t>05．9．1現在</t>
  </si>
  <si>
    <t>令和５年９月登録日現在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</si>
</sst>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6" fillId="34" borderId="11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46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37" fontId="46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6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46" fillId="34" borderId="19" xfId="0" applyNumberFormat="1" applyFont="1" applyFill="1" applyBorder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37" fontId="4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35" borderId="11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35" borderId="13" xfId="0" applyNumberFormat="1" applyFont="1" applyFill="1" applyBorder="1" applyAlignment="1" applyProtection="1">
      <alignment/>
      <protection locked="0"/>
    </xf>
    <xf numFmtId="37" fontId="4" fillId="35" borderId="14" xfId="0" applyNumberFormat="1" applyFont="1" applyFill="1" applyBorder="1" applyAlignment="1" applyProtection="1">
      <alignment/>
      <protection locked="0"/>
    </xf>
    <xf numFmtId="0" fontId="11" fillId="35" borderId="0" xfId="0" applyFont="1" applyFill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 horizontal="center" shrinkToFit="1"/>
      <protection/>
    </xf>
    <xf numFmtId="37" fontId="4" fillId="34" borderId="15" xfId="0" applyNumberFormat="1" applyFont="1" applyFill="1" applyBorder="1" applyAlignment="1" applyProtection="1">
      <alignment/>
      <protection/>
    </xf>
    <xf numFmtId="37" fontId="4" fillId="34" borderId="18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 horizontal="left"/>
      <protection/>
    </xf>
    <xf numFmtId="37" fontId="4" fillId="35" borderId="17" xfId="0" applyNumberFormat="1" applyFont="1" applyFill="1" applyBorder="1" applyAlignment="1" applyProtection="1">
      <alignment/>
      <protection locked="0"/>
    </xf>
    <xf numFmtId="37" fontId="4" fillId="35" borderId="18" xfId="0" applyNumberFormat="1" applyFont="1" applyFill="1" applyBorder="1" applyAlignment="1" applyProtection="1">
      <alignment/>
      <protection locked="0"/>
    </xf>
    <xf numFmtId="37" fontId="4" fillId="35" borderId="19" xfId="0" applyNumberFormat="1" applyFont="1" applyFill="1" applyBorder="1" applyAlignment="1" applyProtection="1">
      <alignment/>
      <protection locked="0"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9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6.5">
      <c r="B1" s="1" t="s">
        <v>85</v>
      </c>
      <c r="E1" s="4" t="s">
        <v>77</v>
      </c>
      <c r="G1" s="2"/>
    </row>
    <row r="2" spans="1:14" ht="13.5">
      <c r="A2" s="9"/>
      <c r="B2" s="9"/>
      <c r="C2" s="9"/>
      <c r="D2" s="9"/>
      <c r="E2" s="59" t="s">
        <v>78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75</v>
      </c>
      <c r="B3" s="9"/>
      <c r="C3" s="9"/>
      <c r="D3" s="9"/>
      <c r="E3" s="29"/>
      <c r="F3" s="10"/>
      <c r="G3" s="29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1"/>
      <c r="B4" s="12"/>
      <c r="C4" s="13"/>
      <c r="D4" s="13"/>
      <c r="E4" s="14"/>
      <c r="F4" s="61" t="s">
        <v>79</v>
      </c>
      <c r="G4" s="14"/>
      <c r="H4" s="11"/>
      <c r="I4" s="12"/>
      <c r="J4" s="13"/>
      <c r="K4" s="13"/>
      <c r="L4" s="14"/>
      <c r="M4" s="61" t="s">
        <v>79</v>
      </c>
      <c r="N4" s="14"/>
    </row>
    <row r="5" spans="1:14" ht="16.5" customHeight="1">
      <c r="A5" s="89" t="s">
        <v>9</v>
      </c>
      <c r="B5" s="90"/>
      <c r="C5" s="15" t="s">
        <v>10</v>
      </c>
      <c r="D5" s="15" t="s">
        <v>11</v>
      </c>
      <c r="E5" s="16" t="s">
        <v>12</v>
      </c>
      <c r="F5" s="62" t="s">
        <v>13</v>
      </c>
      <c r="G5" s="16" t="s">
        <v>14</v>
      </c>
      <c r="H5" s="89" t="s">
        <v>23</v>
      </c>
      <c r="I5" s="90"/>
      <c r="J5" s="15" t="s">
        <v>24</v>
      </c>
      <c r="K5" s="15" t="s">
        <v>25</v>
      </c>
      <c r="L5" s="16" t="s">
        <v>26</v>
      </c>
      <c r="M5" s="62" t="s">
        <v>2</v>
      </c>
      <c r="N5" s="16" t="s">
        <v>27</v>
      </c>
    </row>
    <row r="6" spans="1:14" ht="16.5" customHeight="1">
      <c r="A6" s="17"/>
      <c r="B6" s="18"/>
      <c r="C6" s="19"/>
      <c r="D6" s="19"/>
      <c r="E6" s="20" t="s">
        <v>28</v>
      </c>
      <c r="F6" s="63" t="s">
        <v>29</v>
      </c>
      <c r="G6" s="20" t="s">
        <v>30</v>
      </c>
      <c r="H6" s="17"/>
      <c r="I6" s="18"/>
      <c r="J6" s="19"/>
      <c r="K6" s="19"/>
      <c r="L6" s="20" t="s">
        <v>28</v>
      </c>
      <c r="M6" s="63" t="s">
        <v>4</v>
      </c>
      <c r="N6" s="20" t="s">
        <v>30</v>
      </c>
    </row>
    <row r="7" spans="1:14" ht="16.5" customHeight="1">
      <c r="A7" s="94" t="s">
        <v>71</v>
      </c>
      <c r="B7" s="95"/>
      <c r="C7" s="55">
        <v>72304</v>
      </c>
      <c r="D7" s="55">
        <v>80771</v>
      </c>
      <c r="E7" s="36">
        <f>SUM(C7:D7)</f>
        <v>153075</v>
      </c>
      <c r="F7" s="60">
        <v>153621</v>
      </c>
      <c r="G7" s="36">
        <f>+E7-F7</f>
        <v>-546</v>
      </c>
      <c r="H7" s="91" t="s">
        <v>31</v>
      </c>
      <c r="I7" s="91"/>
      <c r="J7" s="55">
        <v>63653</v>
      </c>
      <c r="K7" s="55">
        <v>71296</v>
      </c>
      <c r="L7" s="36">
        <f aca="true" t="shared" si="0" ref="L7:L16">SUM(J7:K7)</f>
        <v>134949</v>
      </c>
      <c r="M7" s="8">
        <v>136330</v>
      </c>
      <c r="N7" s="7">
        <f aca="true" t="shared" si="1" ref="N7:N16">+L7-M7</f>
        <v>-1381</v>
      </c>
    </row>
    <row r="8" spans="1:14" ht="16.5" customHeight="1">
      <c r="A8" s="91" t="s">
        <v>32</v>
      </c>
      <c r="B8" s="91"/>
      <c r="C8" s="55">
        <v>46203</v>
      </c>
      <c r="D8" s="55">
        <v>49682</v>
      </c>
      <c r="E8" s="36">
        <f>SUM(C8:D8)</f>
        <v>95885</v>
      </c>
      <c r="F8" s="60">
        <v>96594</v>
      </c>
      <c r="G8" s="36">
        <f>+E8-F8</f>
        <v>-709</v>
      </c>
      <c r="H8" s="92" t="s">
        <v>70</v>
      </c>
      <c r="I8" s="93"/>
      <c r="J8" s="55">
        <v>2054</v>
      </c>
      <c r="K8" s="55">
        <v>2473</v>
      </c>
      <c r="L8" s="36">
        <f t="shared" si="0"/>
        <v>4527</v>
      </c>
      <c r="M8" s="8">
        <v>4685</v>
      </c>
      <c r="N8" s="22">
        <f>+L8-M8</f>
        <v>-158</v>
      </c>
    </row>
    <row r="9" spans="1:18" ht="16.5" customHeight="1">
      <c r="A9" s="96" t="s">
        <v>18</v>
      </c>
      <c r="B9" s="97"/>
      <c r="C9" s="55">
        <v>50238</v>
      </c>
      <c r="D9" s="55">
        <v>53767</v>
      </c>
      <c r="E9" s="36">
        <f>SUM(C9:D9)</f>
        <v>104005</v>
      </c>
      <c r="F9" s="60">
        <v>105209</v>
      </c>
      <c r="G9" s="36">
        <f>+E9-F9</f>
        <v>-1204</v>
      </c>
      <c r="H9" s="91" t="s">
        <v>33</v>
      </c>
      <c r="I9" s="91"/>
      <c r="J9" s="55">
        <v>17571</v>
      </c>
      <c r="K9" s="55">
        <v>20663</v>
      </c>
      <c r="L9" s="36">
        <f t="shared" si="0"/>
        <v>38234</v>
      </c>
      <c r="M9" s="8">
        <v>39000</v>
      </c>
      <c r="N9" s="7">
        <f>+L9-M9</f>
        <v>-766</v>
      </c>
      <c r="O9" s="6"/>
      <c r="P9" s="3"/>
      <c r="Q9" s="3"/>
      <c r="R9" s="3"/>
    </row>
    <row r="10" spans="1:14" ht="16.5" customHeight="1">
      <c r="A10" s="91" t="s">
        <v>16</v>
      </c>
      <c r="B10" s="91"/>
      <c r="C10" s="36">
        <f>SUM(C7:C9)</f>
        <v>168745</v>
      </c>
      <c r="D10" s="36">
        <f>SUM(D7:D9)</f>
        <v>184220</v>
      </c>
      <c r="E10" s="36">
        <f>SUM(C10:D10)</f>
        <v>352965</v>
      </c>
      <c r="F10" s="60">
        <f>SUM(F7:F9)</f>
        <v>355424</v>
      </c>
      <c r="G10" s="36">
        <f>+E10-F10</f>
        <v>-2459</v>
      </c>
      <c r="H10" s="91" t="s">
        <v>15</v>
      </c>
      <c r="I10" s="91"/>
      <c r="J10" s="55">
        <v>9006</v>
      </c>
      <c r="K10" s="55">
        <v>10362</v>
      </c>
      <c r="L10" s="36">
        <f t="shared" si="0"/>
        <v>19368</v>
      </c>
      <c r="M10" s="8">
        <v>19893</v>
      </c>
      <c r="N10" s="8">
        <f>+L10-M10</f>
        <v>-525</v>
      </c>
    </row>
    <row r="11" spans="1:14" ht="16.5" customHeight="1">
      <c r="A11" s="91" t="s">
        <v>34</v>
      </c>
      <c r="B11" s="91"/>
      <c r="C11" s="36">
        <f>+C10</f>
        <v>168745</v>
      </c>
      <c r="D11" s="36">
        <f>+D10</f>
        <v>184220</v>
      </c>
      <c r="E11" s="36">
        <f>SUM(C11:D11)</f>
        <v>352965</v>
      </c>
      <c r="F11" s="60">
        <f>F10</f>
        <v>355424</v>
      </c>
      <c r="G11" s="36">
        <f>+E11-F11</f>
        <v>-2459</v>
      </c>
      <c r="H11" s="78" t="s">
        <v>22</v>
      </c>
      <c r="I11" s="79"/>
      <c r="J11" s="55">
        <v>23891</v>
      </c>
      <c r="K11" s="55">
        <v>26794</v>
      </c>
      <c r="L11" s="36">
        <f t="shared" si="0"/>
        <v>50685</v>
      </c>
      <c r="M11" s="8">
        <v>51166</v>
      </c>
      <c r="N11" s="8">
        <f>+L11-M11</f>
        <v>-481</v>
      </c>
    </row>
    <row r="12" spans="1:14" ht="16.5" customHeight="1">
      <c r="A12" s="99"/>
      <c r="B12" s="100"/>
      <c r="C12" s="100"/>
      <c r="D12" s="100"/>
      <c r="E12" s="100"/>
      <c r="F12" s="100"/>
      <c r="G12" s="100"/>
      <c r="H12" s="91" t="s">
        <v>35</v>
      </c>
      <c r="I12" s="91"/>
      <c r="J12" s="36">
        <f>SUM(J7:J11)</f>
        <v>116175</v>
      </c>
      <c r="K12" s="36">
        <f>SUM(K7:K11)</f>
        <v>131588</v>
      </c>
      <c r="L12" s="36">
        <f t="shared" si="0"/>
        <v>247763</v>
      </c>
      <c r="M12" s="8">
        <f>SUM(M7:M11)</f>
        <v>251074</v>
      </c>
      <c r="N12" s="7">
        <f t="shared" si="1"/>
        <v>-3311</v>
      </c>
    </row>
    <row r="13" spans="1:14" ht="16.5" customHeight="1">
      <c r="A13" s="101"/>
      <c r="B13" s="101"/>
      <c r="C13" s="101"/>
      <c r="D13" s="101"/>
      <c r="E13" s="101"/>
      <c r="F13" s="101"/>
      <c r="G13" s="101"/>
      <c r="H13" s="38" t="s">
        <v>68</v>
      </c>
      <c r="I13" s="37" t="s">
        <v>8</v>
      </c>
      <c r="J13" s="55">
        <v>1207</v>
      </c>
      <c r="K13" s="55">
        <v>1501</v>
      </c>
      <c r="L13" s="36">
        <f t="shared" si="0"/>
        <v>2708</v>
      </c>
      <c r="M13" s="8">
        <v>2768</v>
      </c>
      <c r="N13" s="8">
        <f t="shared" si="1"/>
        <v>-60</v>
      </c>
    </row>
    <row r="14" spans="1:14" ht="16.5" customHeight="1">
      <c r="A14" s="39" t="s">
        <v>76</v>
      </c>
      <c r="B14" s="39"/>
      <c r="C14" s="39"/>
      <c r="D14" s="39"/>
      <c r="E14" s="39"/>
      <c r="F14" s="40"/>
      <c r="G14" s="39"/>
      <c r="H14" s="41" t="s">
        <v>69</v>
      </c>
      <c r="I14" s="37" t="s">
        <v>12</v>
      </c>
      <c r="J14" s="36">
        <f>SUM(J13)</f>
        <v>1207</v>
      </c>
      <c r="K14" s="36">
        <f>SUM(K13)</f>
        <v>1501</v>
      </c>
      <c r="L14" s="36">
        <f t="shared" si="0"/>
        <v>2708</v>
      </c>
      <c r="M14" s="8">
        <f>SUM(M13)</f>
        <v>2768</v>
      </c>
      <c r="N14" s="8">
        <f t="shared" si="1"/>
        <v>-60</v>
      </c>
    </row>
    <row r="15" spans="1:14" ht="16.5" customHeight="1">
      <c r="A15" s="42"/>
      <c r="B15" s="43"/>
      <c r="C15" s="44"/>
      <c r="D15" s="44"/>
      <c r="E15" s="45"/>
      <c r="F15" s="64" t="s">
        <v>79</v>
      </c>
      <c r="G15" s="45"/>
      <c r="H15" s="78" t="s">
        <v>63</v>
      </c>
      <c r="I15" s="79"/>
      <c r="J15" s="36">
        <f>SUM(J14)</f>
        <v>1207</v>
      </c>
      <c r="K15" s="36">
        <f>SUM(K14)</f>
        <v>1501</v>
      </c>
      <c r="L15" s="36">
        <f t="shared" si="0"/>
        <v>2708</v>
      </c>
      <c r="M15" s="8">
        <f>SUM(M14)</f>
        <v>2768</v>
      </c>
      <c r="N15" s="8">
        <f t="shared" si="1"/>
        <v>-60</v>
      </c>
    </row>
    <row r="16" spans="1:14" ht="16.5" customHeight="1">
      <c r="A16" s="80" t="s">
        <v>36</v>
      </c>
      <c r="B16" s="81"/>
      <c r="C16" s="46" t="s">
        <v>37</v>
      </c>
      <c r="D16" s="46" t="s">
        <v>38</v>
      </c>
      <c r="E16" s="47" t="s">
        <v>39</v>
      </c>
      <c r="F16" s="65" t="s">
        <v>40</v>
      </c>
      <c r="G16" s="47" t="s">
        <v>41</v>
      </c>
      <c r="H16" s="78" t="s">
        <v>72</v>
      </c>
      <c r="I16" s="79"/>
      <c r="J16" s="36">
        <f>+J12+J15</f>
        <v>117382</v>
      </c>
      <c r="K16" s="36">
        <f>+K12+K15</f>
        <v>133089</v>
      </c>
      <c r="L16" s="36">
        <f t="shared" si="0"/>
        <v>250471</v>
      </c>
      <c r="M16" s="8">
        <f>SUM(M12,M15)</f>
        <v>253842</v>
      </c>
      <c r="N16" s="8">
        <f t="shared" si="1"/>
        <v>-3371</v>
      </c>
    </row>
    <row r="17" spans="1:14" ht="16.5" customHeight="1">
      <c r="A17" s="48"/>
      <c r="B17" s="49"/>
      <c r="C17" s="50"/>
      <c r="D17" s="50"/>
      <c r="E17" s="51" t="s">
        <v>42</v>
      </c>
      <c r="F17" s="66" t="s">
        <v>43</v>
      </c>
      <c r="G17" s="51" t="s">
        <v>44</v>
      </c>
      <c r="H17" s="39"/>
      <c r="I17" s="39"/>
      <c r="J17" s="40"/>
      <c r="K17" s="40"/>
      <c r="L17" s="40"/>
      <c r="M17" s="10"/>
      <c r="N17" s="10"/>
    </row>
    <row r="18" spans="1:14" ht="16.5" customHeight="1">
      <c r="A18" s="78" t="s">
        <v>45</v>
      </c>
      <c r="B18" s="79"/>
      <c r="C18" s="56">
        <v>22794</v>
      </c>
      <c r="D18" s="55">
        <v>24104</v>
      </c>
      <c r="E18" s="36">
        <f aca="true" t="shared" si="2" ref="E18:E33">SUM(C18:D18)</f>
        <v>46898</v>
      </c>
      <c r="F18" s="60">
        <v>47140</v>
      </c>
      <c r="G18" s="36">
        <f aca="true" t="shared" si="3" ref="G18:G33">+E18-F18</f>
        <v>-242</v>
      </c>
      <c r="H18" s="98"/>
      <c r="I18" s="98"/>
      <c r="J18" s="52"/>
      <c r="K18" s="52"/>
      <c r="L18" s="53"/>
      <c r="M18" s="67"/>
      <c r="N18" s="21"/>
    </row>
    <row r="19" spans="1:14" ht="16.5" customHeight="1">
      <c r="A19" s="78" t="s">
        <v>46</v>
      </c>
      <c r="B19" s="79"/>
      <c r="C19" s="56">
        <v>51188</v>
      </c>
      <c r="D19" s="56">
        <v>57207</v>
      </c>
      <c r="E19" s="36">
        <f t="shared" si="2"/>
        <v>108395</v>
      </c>
      <c r="F19" s="60">
        <v>109884</v>
      </c>
      <c r="G19" s="36">
        <f t="shared" si="3"/>
        <v>-1489</v>
      </c>
      <c r="H19" s="39" t="s">
        <v>5</v>
      </c>
      <c r="I19" s="39"/>
      <c r="J19" s="40"/>
      <c r="K19" s="40"/>
      <c r="L19" s="40"/>
      <c r="M19" s="10"/>
      <c r="N19" s="10"/>
    </row>
    <row r="20" spans="1:14" ht="16.5" customHeight="1">
      <c r="A20" s="78" t="s">
        <v>47</v>
      </c>
      <c r="B20" s="79"/>
      <c r="C20" s="56">
        <v>19821</v>
      </c>
      <c r="D20" s="56">
        <v>22209</v>
      </c>
      <c r="E20" s="36">
        <f t="shared" si="2"/>
        <v>42030</v>
      </c>
      <c r="F20" s="60">
        <v>42484</v>
      </c>
      <c r="G20" s="36">
        <f t="shared" si="3"/>
        <v>-454</v>
      </c>
      <c r="H20" s="42"/>
      <c r="I20" s="43"/>
      <c r="J20" s="44"/>
      <c r="K20" s="44"/>
      <c r="L20" s="45"/>
      <c r="M20" s="61" t="s">
        <v>79</v>
      </c>
      <c r="N20" s="14"/>
    </row>
    <row r="21" spans="1:14" ht="16.5" customHeight="1">
      <c r="A21" s="78" t="s">
        <v>48</v>
      </c>
      <c r="B21" s="79"/>
      <c r="C21" s="56">
        <v>11955</v>
      </c>
      <c r="D21" s="56">
        <v>13968</v>
      </c>
      <c r="E21" s="36">
        <f t="shared" si="2"/>
        <v>25923</v>
      </c>
      <c r="F21" s="60">
        <v>26315</v>
      </c>
      <c r="G21" s="36">
        <f t="shared" si="3"/>
        <v>-392</v>
      </c>
      <c r="H21" s="89" t="s">
        <v>23</v>
      </c>
      <c r="I21" s="90"/>
      <c r="J21" s="15" t="s">
        <v>52</v>
      </c>
      <c r="K21" s="15" t="s">
        <v>53</v>
      </c>
      <c r="L21" s="16" t="s">
        <v>54</v>
      </c>
      <c r="M21" s="62" t="s">
        <v>2</v>
      </c>
      <c r="N21" s="16" t="s">
        <v>55</v>
      </c>
    </row>
    <row r="22" spans="1:14" ht="16.5" customHeight="1">
      <c r="A22" s="85" t="s">
        <v>19</v>
      </c>
      <c r="B22" s="86"/>
      <c r="C22" s="57">
        <v>5879</v>
      </c>
      <c r="D22" s="58">
        <v>6585</v>
      </c>
      <c r="E22" s="7">
        <f t="shared" si="2"/>
        <v>12464</v>
      </c>
      <c r="F22" s="8">
        <v>12646</v>
      </c>
      <c r="G22" s="7">
        <f t="shared" si="3"/>
        <v>-182</v>
      </c>
      <c r="H22" s="17"/>
      <c r="I22" s="18"/>
      <c r="J22" s="19"/>
      <c r="K22" s="19"/>
      <c r="L22" s="20" t="s">
        <v>56</v>
      </c>
      <c r="M22" s="63" t="s">
        <v>4</v>
      </c>
      <c r="N22" s="20" t="s">
        <v>57</v>
      </c>
    </row>
    <row r="23" spans="1:14" ht="16.5" customHeight="1">
      <c r="A23" s="76" t="s">
        <v>49</v>
      </c>
      <c r="B23" s="77"/>
      <c r="C23" s="22">
        <f>SUM(C18:C22)</f>
        <v>111637</v>
      </c>
      <c r="D23" s="22">
        <f>SUM(D18:D22)</f>
        <v>124073</v>
      </c>
      <c r="E23" s="22">
        <f t="shared" si="2"/>
        <v>235710</v>
      </c>
      <c r="F23" s="8">
        <f>SUM(F18:F22)</f>
        <v>238469</v>
      </c>
      <c r="G23" s="7">
        <f t="shared" si="3"/>
        <v>-2759</v>
      </c>
      <c r="H23" s="102" t="s">
        <v>64</v>
      </c>
      <c r="I23" s="102"/>
      <c r="J23" s="54">
        <v>96906</v>
      </c>
      <c r="K23" s="54">
        <v>114201</v>
      </c>
      <c r="L23" s="7">
        <f>SUM(J23:K23)</f>
        <v>211107</v>
      </c>
      <c r="M23" s="8">
        <v>214464</v>
      </c>
      <c r="N23" s="7">
        <f>+L23-M23</f>
        <v>-3357</v>
      </c>
    </row>
    <row r="24" spans="1:14" ht="16.5" customHeight="1">
      <c r="A24" s="23" t="s">
        <v>21</v>
      </c>
      <c r="B24" s="35" t="s">
        <v>20</v>
      </c>
      <c r="C24" s="69">
        <v>5881</v>
      </c>
      <c r="D24" s="70">
        <v>6917</v>
      </c>
      <c r="E24" s="7">
        <f t="shared" si="2"/>
        <v>12798</v>
      </c>
      <c r="F24" s="8">
        <v>13238</v>
      </c>
      <c r="G24" s="7">
        <f t="shared" si="3"/>
        <v>-440</v>
      </c>
      <c r="H24" s="102" t="s">
        <v>65</v>
      </c>
      <c r="I24" s="102"/>
      <c r="J24" s="54">
        <v>12515</v>
      </c>
      <c r="K24" s="54">
        <v>14792</v>
      </c>
      <c r="L24" s="7">
        <f>SUM(J24:K24)</f>
        <v>27307</v>
      </c>
      <c r="M24" s="8">
        <v>27937</v>
      </c>
      <c r="N24" s="7">
        <f>+L24-M24</f>
        <v>-630</v>
      </c>
    </row>
    <row r="25" spans="1:14" ht="16.5" customHeight="1">
      <c r="A25" s="24" t="s">
        <v>73</v>
      </c>
      <c r="B25" s="35" t="s">
        <v>50</v>
      </c>
      <c r="C25" s="25">
        <f>+C24</f>
        <v>5881</v>
      </c>
      <c r="D25" s="25">
        <f>+D24</f>
        <v>6917</v>
      </c>
      <c r="E25" s="7">
        <f t="shared" si="2"/>
        <v>12798</v>
      </c>
      <c r="F25" s="8">
        <f>SUM(F24)</f>
        <v>13238</v>
      </c>
      <c r="G25" s="8">
        <f t="shared" si="3"/>
        <v>-440</v>
      </c>
      <c r="H25" s="102" t="s">
        <v>66</v>
      </c>
      <c r="I25" s="102"/>
      <c r="J25" s="7">
        <f>SUM(J23:J24)</f>
        <v>109421</v>
      </c>
      <c r="K25" s="7">
        <f>SUM(K23:K24)</f>
        <v>128993</v>
      </c>
      <c r="L25" s="7">
        <f>SUM(J25:K25)</f>
        <v>238414</v>
      </c>
      <c r="M25" s="8">
        <f>SUM(M23:M24)</f>
        <v>242401</v>
      </c>
      <c r="N25" s="7">
        <f>+L25-M25</f>
        <v>-3987</v>
      </c>
    </row>
    <row r="26" spans="1:14" ht="16.5" customHeight="1">
      <c r="A26" s="23" t="s">
        <v>74</v>
      </c>
      <c r="B26" s="35" t="s">
        <v>51</v>
      </c>
      <c r="C26" s="71">
        <v>2304</v>
      </c>
      <c r="D26" s="54">
        <v>2407</v>
      </c>
      <c r="E26" s="7">
        <f t="shared" si="2"/>
        <v>4711</v>
      </c>
      <c r="F26" s="8">
        <v>4820</v>
      </c>
      <c r="G26" s="8">
        <f t="shared" si="3"/>
        <v>-109</v>
      </c>
      <c r="H26" s="76" t="s">
        <v>67</v>
      </c>
      <c r="I26" s="77"/>
      <c r="J26" s="7">
        <f>+J25</f>
        <v>109421</v>
      </c>
      <c r="K26" s="7">
        <f>+K25</f>
        <v>128993</v>
      </c>
      <c r="L26" s="7">
        <f>SUM(J26:K26)</f>
        <v>238414</v>
      </c>
      <c r="M26" s="8">
        <f>SUM(M25)</f>
        <v>242401</v>
      </c>
      <c r="N26" s="7">
        <f>+L26-M26</f>
        <v>-3987</v>
      </c>
    </row>
    <row r="27" spans="1:14" ht="16.5" customHeight="1">
      <c r="A27" s="24" t="s">
        <v>73</v>
      </c>
      <c r="B27" s="35" t="s">
        <v>54</v>
      </c>
      <c r="C27" s="25">
        <f>+C26</f>
        <v>2304</v>
      </c>
      <c r="D27" s="25">
        <f>+D26</f>
        <v>2407</v>
      </c>
      <c r="E27" s="7">
        <f t="shared" si="2"/>
        <v>4711</v>
      </c>
      <c r="F27" s="8">
        <f>SUM(F26)</f>
        <v>4820</v>
      </c>
      <c r="G27" s="8">
        <f t="shared" si="3"/>
        <v>-109</v>
      </c>
      <c r="H27" s="26"/>
      <c r="I27" s="27"/>
      <c r="J27" s="21"/>
      <c r="K27" s="21"/>
      <c r="L27" s="21"/>
      <c r="M27" s="67"/>
      <c r="N27" s="21"/>
    </row>
    <row r="28" spans="1:14" ht="16.5" customHeight="1">
      <c r="A28" s="103" t="s">
        <v>58</v>
      </c>
      <c r="B28" s="35" t="s">
        <v>59</v>
      </c>
      <c r="C28" s="71">
        <v>1019</v>
      </c>
      <c r="D28" s="71">
        <v>1133</v>
      </c>
      <c r="E28" s="7">
        <f t="shared" si="2"/>
        <v>2152</v>
      </c>
      <c r="F28" s="8">
        <v>2248</v>
      </c>
      <c r="G28" s="8">
        <f t="shared" si="3"/>
        <v>-96</v>
      </c>
      <c r="H28" s="26"/>
      <c r="I28" s="27"/>
      <c r="J28" s="21"/>
      <c r="K28" s="21"/>
      <c r="L28" s="21"/>
      <c r="M28" s="67"/>
      <c r="N28" s="21"/>
    </row>
    <row r="29" spans="1:14" ht="16.5" customHeight="1">
      <c r="A29" s="104"/>
      <c r="B29" s="35" t="s">
        <v>60</v>
      </c>
      <c r="C29" s="71">
        <v>5983</v>
      </c>
      <c r="D29" s="71">
        <v>6567</v>
      </c>
      <c r="E29" s="7">
        <f t="shared" si="2"/>
        <v>12550</v>
      </c>
      <c r="F29" s="8">
        <v>12676</v>
      </c>
      <c r="G29" s="7">
        <f t="shared" si="3"/>
        <v>-126</v>
      </c>
      <c r="H29" s="29" t="s">
        <v>6</v>
      </c>
      <c r="I29" s="29"/>
      <c r="J29" s="10"/>
      <c r="K29" s="10"/>
      <c r="L29" s="10"/>
      <c r="M29" s="10"/>
      <c r="N29" s="10"/>
    </row>
    <row r="30" spans="1:14" ht="16.5" customHeight="1">
      <c r="A30" s="104"/>
      <c r="B30" s="35" t="s">
        <v>61</v>
      </c>
      <c r="C30" s="71">
        <v>4560</v>
      </c>
      <c r="D30" s="71">
        <v>5140</v>
      </c>
      <c r="E30" s="7">
        <f t="shared" si="2"/>
        <v>9700</v>
      </c>
      <c r="F30" s="8">
        <v>9860</v>
      </c>
      <c r="G30" s="7">
        <f t="shared" si="3"/>
        <v>-160</v>
      </c>
      <c r="H30" s="30"/>
      <c r="I30" s="31"/>
      <c r="J30" s="32" t="s">
        <v>7</v>
      </c>
      <c r="K30" s="32" t="s">
        <v>1</v>
      </c>
      <c r="L30" s="33" t="s">
        <v>3</v>
      </c>
      <c r="M30" s="68" t="s">
        <v>17</v>
      </c>
      <c r="N30" s="10"/>
    </row>
    <row r="31" spans="1:14" ht="16.5" customHeight="1">
      <c r="A31" s="105"/>
      <c r="B31" s="35" t="s">
        <v>54</v>
      </c>
      <c r="C31" s="28">
        <f>SUM(C28:C30)</f>
        <v>11562</v>
      </c>
      <c r="D31" s="28">
        <f>SUM(D28:D30)</f>
        <v>12840</v>
      </c>
      <c r="E31" s="7">
        <f t="shared" si="2"/>
        <v>24402</v>
      </c>
      <c r="F31" s="8">
        <f>SUM(F28:F30)</f>
        <v>24784</v>
      </c>
      <c r="G31" s="8">
        <f t="shared" si="3"/>
        <v>-382</v>
      </c>
      <c r="H31" s="87" t="s">
        <v>84</v>
      </c>
      <c r="I31" s="88"/>
      <c r="J31" s="34">
        <f>C11+C33+J16+J26</f>
        <v>526932</v>
      </c>
      <c r="K31" s="34">
        <f>D11+D33+K16+K26</f>
        <v>592539</v>
      </c>
      <c r="L31" s="7">
        <f>SUM(J31:K31)</f>
        <v>1119471</v>
      </c>
      <c r="M31" s="63">
        <f>+L31-L32</f>
        <v>-13507</v>
      </c>
      <c r="N31" s="10"/>
    </row>
    <row r="32" spans="1:14" ht="16.5" customHeight="1">
      <c r="A32" s="76" t="s">
        <v>63</v>
      </c>
      <c r="B32" s="77"/>
      <c r="C32" s="7">
        <f>+C25+C27+C31</f>
        <v>19747</v>
      </c>
      <c r="D32" s="7">
        <f>+D25+D27+D31</f>
        <v>22164</v>
      </c>
      <c r="E32" s="7">
        <f t="shared" si="2"/>
        <v>41911</v>
      </c>
      <c r="F32" s="8">
        <f>SUM(F25,F27,F31)</f>
        <v>42842</v>
      </c>
      <c r="G32" s="8">
        <f t="shared" si="3"/>
        <v>-931</v>
      </c>
      <c r="H32" s="87" t="s">
        <v>80</v>
      </c>
      <c r="I32" s="88"/>
      <c r="J32" s="74">
        <v>532872</v>
      </c>
      <c r="K32" s="74">
        <v>600106</v>
      </c>
      <c r="L32" s="7">
        <f>SUM(J32:K32)</f>
        <v>1132978</v>
      </c>
      <c r="M32" s="63">
        <f>+L32-L33</f>
        <v>-10636</v>
      </c>
      <c r="N32" s="10"/>
    </row>
    <row r="33" spans="1:14" ht="16.5" customHeight="1">
      <c r="A33" s="76" t="s">
        <v>62</v>
      </c>
      <c r="B33" s="77"/>
      <c r="C33" s="34">
        <f>+C23+C32</f>
        <v>131384</v>
      </c>
      <c r="D33" s="34">
        <f>+D23+D32</f>
        <v>146237</v>
      </c>
      <c r="E33" s="7">
        <f t="shared" si="2"/>
        <v>277621</v>
      </c>
      <c r="F33" s="8">
        <f>SUM(F23,F32)</f>
        <v>281311</v>
      </c>
      <c r="G33" s="8">
        <f t="shared" si="3"/>
        <v>-3690</v>
      </c>
      <c r="H33" s="87" t="s">
        <v>81</v>
      </c>
      <c r="I33" s="88"/>
      <c r="J33" s="34">
        <v>537499</v>
      </c>
      <c r="K33" s="34">
        <v>606115</v>
      </c>
      <c r="L33" s="7">
        <f>SUM(J33:K33)</f>
        <v>1143614</v>
      </c>
      <c r="M33" s="63">
        <f>+L33-L34</f>
        <v>-9174</v>
      </c>
      <c r="N33" s="10"/>
    </row>
    <row r="34" spans="1:14" ht="16.5" customHeight="1">
      <c r="A34" s="82"/>
      <c r="B34" s="83"/>
      <c r="C34" s="83"/>
      <c r="D34" s="83"/>
      <c r="E34" s="83"/>
      <c r="F34" s="83"/>
      <c r="G34" s="83"/>
      <c r="H34" s="72" t="s">
        <v>82</v>
      </c>
      <c r="I34" s="73"/>
      <c r="J34" s="34">
        <v>541428</v>
      </c>
      <c r="K34" s="34">
        <v>611360</v>
      </c>
      <c r="L34" s="7">
        <f>SUM(J34:K34)</f>
        <v>1152788</v>
      </c>
      <c r="M34" s="63">
        <f>+L34-L35</f>
        <v>-9928</v>
      </c>
      <c r="N34" s="21"/>
    </row>
    <row r="35" spans="1:14" ht="16.5" customHeight="1">
      <c r="A35" s="84"/>
      <c r="B35" s="84"/>
      <c r="C35" s="84"/>
      <c r="D35" s="84"/>
      <c r="E35" s="84"/>
      <c r="F35" s="84"/>
      <c r="G35" s="84"/>
      <c r="H35" s="72" t="s">
        <v>83</v>
      </c>
      <c r="I35" s="73"/>
      <c r="J35" s="34">
        <v>545447</v>
      </c>
      <c r="K35" s="34">
        <v>617269</v>
      </c>
      <c r="L35" s="7">
        <f>SUM(J35:K35)</f>
        <v>1162716</v>
      </c>
      <c r="M35" s="63"/>
      <c r="N35" s="10"/>
    </row>
    <row r="36" spans="1:7" ht="16.5" customHeight="1">
      <c r="A36" s="9"/>
      <c r="B36" s="9"/>
      <c r="C36" s="9"/>
      <c r="D36" s="9"/>
      <c r="E36" s="9"/>
      <c r="F36" s="10"/>
      <c r="G36" s="9"/>
    </row>
    <row r="37" spans="1:7" ht="16.5" customHeight="1">
      <c r="A37" s="9"/>
      <c r="B37" s="9"/>
      <c r="C37" s="9"/>
      <c r="D37" s="9"/>
      <c r="E37" s="9"/>
      <c r="F37" s="10"/>
      <c r="G37" s="9"/>
    </row>
    <row r="38" ht="16.5" customHeight="1"/>
    <row r="39" ht="16.5" customHeight="1"/>
    <row r="40" spans="8:9" ht="16.5" customHeight="1">
      <c r="H40" s="5"/>
      <c r="I40" s="5"/>
    </row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6.5" customHeight="1">
      <c r="N46" s="1"/>
    </row>
    <row r="47" ht="13.5">
      <c r="N47" s="1"/>
    </row>
    <row r="48" spans="8:14" ht="13.5">
      <c r="H48" s="75"/>
      <c r="I48" s="75"/>
      <c r="N48" s="1"/>
    </row>
    <row r="49" ht="13.5">
      <c r="N49" s="1"/>
    </row>
  </sheetData>
  <sheetProtection/>
  <mergeCells count="37">
    <mergeCell ref="A33:B33"/>
    <mergeCell ref="H26:I26"/>
    <mergeCell ref="H21:I21"/>
    <mergeCell ref="H23:I23"/>
    <mergeCell ref="H24:I24"/>
    <mergeCell ref="H25:I25"/>
    <mergeCell ref="H31:I31"/>
    <mergeCell ref="A28:A31"/>
    <mergeCell ref="H33:I33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9:B9"/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H32:I32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2023-03-02T13:33:46Z</cp:lastPrinted>
  <dcterms:created xsi:type="dcterms:W3CDTF">1999-05-18T02:19:33Z</dcterms:created>
  <dcterms:modified xsi:type="dcterms:W3CDTF">2023-09-04T06:27:53Z</dcterms:modified>
  <cp:category/>
  <cp:version/>
  <cp:contentType/>
  <cp:contentStatus/>
</cp:coreProperties>
</file>