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ECB4D2B9-598D-4AB5-AA15-0818AF2412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6" sheetId="4" r:id="rId1"/>
  </sheets>
  <definedNames>
    <definedName name="_xlnm.Print_Area" localSheetId="0">'156'!$A$1:$F$65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4" l="1"/>
  <c r="E60" i="4"/>
  <c r="E46" i="4" s="1"/>
  <c r="D60" i="4"/>
  <c r="D55" i="4" s="1"/>
  <c r="D7" i="4" s="1"/>
  <c r="C60" i="4"/>
  <c r="C46" i="4" s="1"/>
  <c r="B60" i="4"/>
  <c r="B46" i="4" s="1"/>
  <c r="F57" i="4"/>
  <c r="E57" i="4"/>
  <c r="D57" i="4"/>
  <c r="C57" i="4"/>
  <c r="B57" i="4"/>
  <c r="F56" i="4"/>
  <c r="E56" i="4"/>
  <c r="D56" i="4"/>
  <c r="C56" i="4"/>
  <c r="B56" i="4"/>
  <c r="C55" i="4"/>
  <c r="C7" i="4" s="1"/>
  <c r="F50" i="4"/>
  <c r="E50" i="4"/>
  <c r="D50" i="4"/>
  <c r="C50" i="4"/>
  <c r="B50" i="4"/>
  <c r="F49" i="4"/>
  <c r="E49" i="4"/>
  <c r="D49" i="4"/>
  <c r="C49" i="4"/>
  <c r="B49" i="4"/>
  <c r="F48" i="4"/>
  <c r="E48" i="4"/>
  <c r="D48" i="4"/>
  <c r="C48" i="4"/>
  <c r="B48" i="4"/>
  <c r="F47" i="4"/>
  <c r="E47" i="4"/>
  <c r="D47" i="4"/>
  <c r="C47" i="4"/>
  <c r="B47" i="4"/>
  <c r="F46" i="4"/>
  <c r="E55" i="4" l="1"/>
  <c r="E7" i="4" s="1"/>
  <c r="F55" i="4"/>
  <c r="F7" i="4" s="1"/>
  <c r="D46" i="4"/>
  <c r="B55" i="4"/>
  <c r="B7" i="4" s="1"/>
</calcChain>
</file>

<file path=xl/sharedStrings.xml><?xml version="1.0" encoding="utf-8"?>
<sst xmlns="http://schemas.openxmlformats.org/spreadsheetml/2006/main" count="66" uniqueCount="56">
  <si>
    <t>（単位　1000円）</t>
  </si>
  <si>
    <t xml:space="preserve">              　　 県財政課，医務保険課，企業局</t>
    <rPh sb="24" eb="26">
      <t>ホケン</t>
    </rPh>
    <phoneticPr fontId="3"/>
  </si>
  <si>
    <t>目            的</t>
  </si>
  <si>
    <t xml:space="preserve"> 発  行  額</t>
  </si>
  <si>
    <t>償　    還 　   額</t>
  </si>
  <si>
    <t>年  度  末</t>
  </si>
  <si>
    <t>残　　　高</t>
    <rPh sb="0" eb="1">
      <t>ザン</t>
    </rPh>
    <rPh sb="4" eb="5">
      <t>コウ</t>
    </rPh>
    <phoneticPr fontId="3"/>
  </si>
  <si>
    <t>元    金</t>
  </si>
  <si>
    <t>利    子</t>
  </si>
  <si>
    <t>現  在  高</t>
  </si>
  <si>
    <t>総                  額</t>
  </si>
  <si>
    <t>普        通        債</t>
  </si>
  <si>
    <t xml:space="preserve">  総       務       債</t>
  </si>
  <si>
    <t xml:space="preserve">  民       生       債</t>
  </si>
  <si>
    <t xml:space="preserve">  衛       生       債</t>
  </si>
  <si>
    <t xml:space="preserve">  労       働       債</t>
  </si>
  <si>
    <t xml:space="preserve">  農 林 水 産 業 債</t>
  </si>
  <si>
    <t xml:space="preserve">  商       工       債</t>
  </si>
  <si>
    <t xml:space="preserve">  土       木       債</t>
  </si>
  <si>
    <t xml:space="preserve">  警       察       債</t>
  </si>
  <si>
    <t xml:space="preserve">  教       育       債</t>
  </si>
  <si>
    <t xml:space="preserve">災   害   復   旧   債 </t>
  </si>
  <si>
    <t xml:space="preserve">  単独災害復旧事業債</t>
  </si>
  <si>
    <t xml:space="preserve">  補助災害復旧事業債</t>
  </si>
  <si>
    <t xml:space="preserve">  直轄災害復旧事業債</t>
  </si>
  <si>
    <t>準  公  営  企  業  債</t>
  </si>
  <si>
    <t xml:space="preserve">  港 湾 整 備 事 業 債</t>
  </si>
  <si>
    <t xml:space="preserve">  過疎地域下水道代行事業債</t>
    <rPh sb="4" eb="6">
      <t>チイキ</t>
    </rPh>
    <phoneticPr fontId="3"/>
  </si>
  <si>
    <t xml:space="preserve">  流域下水道事業債</t>
  </si>
  <si>
    <t xml:space="preserve">  市  場  事  業  債</t>
  </si>
  <si>
    <t>母子父子寡婦福祉資金貸付金</t>
    <rPh sb="2" eb="4">
      <t>フシ</t>
    </rPh>
    <phoneticPr fontId="3"/>
  </si>
  <si>
    <t>中小企業高度化資金</t>
  </si>
  <si>
    <t>災害援護資金貸付金</t>
  </si>
  <si>
    <t>農業改良資金貸付金</t>
  </si>
  <si>
    <t>県立病院機構整備貸付金</t>
    <rPh sb="0" eb="6">
      <t>ケンリツビョウインキコウ</t>
    </rPh>
    <rPh sb="6" eb="8">
      <t>セイビ</t>
    </rPh>
    <rPh sb="8" eb="11">
      <t>カシツケキン</t>
    </rPh>
    <phoneticPr fontId="3"/>
  </si>
  <si>
    <t>　総合分</t>
    <rPh sb="1" eb="2">
      <t>ソウ</t>
    </rPh>
    <rPh sb="2" eb="3">
      <t>ア</t>
    </rPh>
    <rPh sb="3" eb="4">
      <t>ブン</t>
    </rPh>
    <phoneticPr fontId="3"/>
  </si>
  <si>
    <t>　こころ分</t>
    <rPh sb="4" eb="5">
      <t>ブン</t>
    </rPh>
    <phoneticPr fontId="3"/>
  </si>
  <si>
    <t>減税補てん債</t>
  </si>
  <si>
    <t>臨時税収補てん債</t>
    <rPh sb="0" eb="2">
      <t>リンジ</t>
    </rPh>
    <rPh sb="2" eb="4">
      <t>ゼイシュウ</t>
    </rPh>
    <rPh sb="4" eb="5">
      <t>ホ</t>
    </rPh>
    <rPh sb="7" eb="8">
      <t>サイ</t>
    </rPh>
    <phoneticPr fontId="3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</si>
  <si>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3"/>
  </si>
  <si>
    <t>減収補てん債</t>
    <rPh sb="0" eb="2">
      <t>ゲンシュウ</t>
    </rPh>
    <rPh sb="2" eb="3">
      <t>ホ</t>
    </rPh>
    <rPh sb="5" eb="6">
      <t>サイ</t>
    </rPh>
    <phoneticPr fontId="3"/>
  </si>
  <si>
    <t>退職手当債</t>
    <rPh sb="0" eb="2">
      <t>タイショク</t>
    </rPh>
    <rPh sb="2" eb="5">
      <t>テアテサイ</t>
    </rPh>
    <phoneticPr fontId="3"/>
  </si>
  <si>
    <t>公   営   企   業   債</t>
  </si>
  <si>
    <t xml:space="preserve">  病院事業債（総合分）</t>
    <rPh sb="2" eb="4">
      <t>ビョウイン</t>
    </rPh>
    <rPh sb="4" eb="6">
      <t>ジギョウ</t>
    </rPh>
    <rPh sb="6" eb="7">
      <t>サイ</t>
    </rPh>
    <rPh sb="8" eb="10">
      <t>ソウゴウ</t>
    </rPh>
    <rPh sb="10" eb="11">
      <t>ブン</t>
    </rPh>
    <phoneticPr fontId="3"/>
  </si>
  <si>
    <t xml:space="preserve">  病院事業債（こころ分）</t>
    <rPh sb="2" eb="4">
      <t>ビョウイン</t>
    </rPh>
    <rPh sb="4" eb="6">
      <t>ジギョウ</t>
    </rPh>
    <rPh sb="6" eb="7">
      <t>サイ</t>
    </rPh>
    <rPh sb="11" eb="12">
      <t>ブン</t>
    </rPh>
    <phoneticPr fontId="3"/>
  </si>
  <si>
    <t xml:space="preserve">  電  気  事  業  債</t>
  </si>
  <si>
    <t xml:space="preserve">  工業用水道事業債</t>
  </si>
  <si>
    <t xml:space="preserve">１５６　目的別県債現在高 </t>
    <phoneticPr fontId="3"/>
  </si>
  <si>
    <t>-</t>
    <phoneticPr fontId="3"/>
  </si>
  <si>
    <t>総額</t>
    <rPh sb="0" eb="2">
      <t>ソウガク</t>
    </rPh>
    <phoneticPr fontId="3"/>
  </si>
  <si>
    <t>総額(財政課）</t>
    <rPh sb="0" eb="2">
      <t>ソウガク</t>
    </rPh>
    <rPh sb="3" eb="6">
      <t>ザイセイカ</t>
    </rPh>
    <phoneticPr fontId="3"/>
  </si>
  <si>
    <t>財政課資料総額-財政課資料の８</t>
    <rPh sb="0" eb="3">
      <t>ザイセイカ</t>
    </rPh>
    <rPh sb="3" eb="5">
      <t>シリョウ</t>
    </rPh>
    <rPh sb="5" eb="7">
      <t>ソウガク</t>
    </rPh>
    <rPh sb="8" eb="11">
      <t>ザイセイカ</t>
    </rPh>
    <rPh sb="11" eb="13">
      <t>シリョウ</t>
    </rPh>
    <phoneticPr fontId="3"/>
  </si>
  <si>
    <t>←四捨五入してない</t>
    <rPh sb="1" eb="5">
      <t>シシャゴニュウ</t>
    </rPh>
    <phoneticPr fontId="3"/>
  </si>
  <si>
    <t>〃</t>
    <phoneticPr fontId="3"/>
  </si>
  <si>
    <t>令和２年度末</t>
    <rPh sb="0" eb="2">
      <t>レイワ</t>
    </rPh>
    <rPh sb="3" eb="6">
      <t>ネンドマツ</t>
    </rPh>
    <rPh sb="4" eb="5">
      <t>ド</t>
    </rPh>
    <rPh sb="5" eb="6">
      <t>スエ</t>
    </rPh>
    <phoneticPr fontId="3"/>
  </si>
  <si>
    <t>令      和      ３     年      度</t>
    <rPh sb="0" eb="1">
      <t>レイ</t>
    </rPh>
    <rPh sb="7" eb="8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</si>
</sst>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7" formatCode="##\ ###\ ###\ ##0;\-##\ ###\ ###\ ##0;_ * &quot;－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.5"/>
      <name val="ＭＳ Ｐ明朝"/>
      <family val="1"/>
      <charset val="128"/>
    </font>
    <font>
      <sz val="11"/>
      <color rgb="FF00B0F0"/>
      <name val="ＭＳ Ｐゴシック"/>
      <family val="3"/>
      <charset val="128"/>
    </font>
    <font>
      <sz val="11"/>
      <color theme="1" tint="0.1499984740745262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49">
    <xf numFmtId="0" fontId="0" fillId="0" borderId="0" xfId="0">
      <alignment vertical="center"/>
    </xf>
    <xf numFmtId="3" fontId="2" fillId="0" borderId="0" xfId="0" applyNumberFormat="1" applyFont="1" applyAlignment="1"/>
    <xf numFmtId="3" fontId="4" fillId="2" borderId="0" xfId="0" applyNumberFormat="1" applyFont="1" applyFill="1" applyAlignment="1"/>
    <xf numFmtId="3" fontId="2" fillId="2" borderId="0" xfId="0" applyNumberFormat="1" applyFont="1" applyFill="1" applyAlignment="1"/>
    <xf numFmtId="3" fontId="2" fillId="0" borderId="0" xfId="0" applyNumberFormat="1" applyFont="1" applyAlignment="1">
      <alignment horizontal="right"/>
    </xf>
    <xf numFmtId="3" fontId="2" fillId="3" borderId="1" xfId="0" applyNumberFormat="1" applyFont="1" applyFill="1" applyBorder="1" applyAlignment="1"/>
    <xf numFmtId="3" fontId="2" fillId="3" borderId="1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Continuous"/>
    </xf>
    <xf numFmtId="3" fontId="2" fillId="3" borderId="3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/>
    <xf numFmtId="3" fontId="2" fillId="3" borderId="6" xfId="0" applyNumberFormat="1" applyFont="1" applyFill="1" applyBorder="1" applyAlignment="1"/>
    <xf numFmtId="3" fontId="1" fillId="3" borderId="3" xfId="0" applyNumberFormat="1" applyFont="1" applyFill="1" applyBorder="1" applyAlignment="1"/>
    <xf numFmtId="176" fontId="0" fillId="0" borderId="0" xfId="0" applyNumberFormat="1" applyAlignment="1"/>
    <xf numFmtId="3" fontId="5" fillId="3" borderId="3" xfId="0" applyNumberFormat="1" applyFont="1" applyFill="1" applyBorder="1" applyAlignment="1"/>
    <xf numFmtId="177" fontId="5" fillId="0" borderId="0" xfId="0" applyNumberFormat="1" applyFont="1" applyAlignment="1">
      <alignment horizontal="right"/>
    </xf>
    <xf numFmtId="176" fontId="0" fillId="0" borderId="0" xfId="0" applyNumberFormat="1">
      <alignment vertical="center"/>
    </xf>
    <xf numFmtId="177" fontId="0" fillId="0" borderId="0" xfId="0" applyNumberFormat="1" applyAlignment="1">
      <alignment horizontal="right"/>
    </xf>
    <xf numFmtId="3" fontId="6" fillId="3" borderId="3" xfId="0" applyNumberFormat="1" applyFont="1" applyFill="1" applyBorder="1" applyAlignment="1"/>
    <xf numFmtId="3" fontId="2" fillId="3" borderId="3" xfId="0" applyNumberFormat="1" applyFont="1" applyFill="1" applyBorder="1" applyAlignment="1">
      <alignment shrinkToFit="1"/>
    </xf>
    <xf numFmtId="177" fontId="0" fillId="0" borderId="0" xfId="0" applyNumberFormat="1">
      <alignment vertical="center"/>
    </xf>
    <xf numFmtId="3" fontId="1" fillId="0" borderId="0" xfId="0" applyNumberFormat="1" applyFont="1" applyAlignment="1"/>
    <xf numFmtId="0" fontId="0" fillId="0" borderId="10" xfId="0" applyBorder="1">
      <alignment vertical="center"/>
    </xf>
    <xf numFmtId="176" fontId="0" fillId="4" borderId="10" xfId="0" applyNumberFormat="1" applyFill="1" applyBorder="1">
      <alignment vertical="center"/>
    </xf>
    <xf numFmtId="0" fontId="0" fillId="0" borderId="11" xfId="0" applyBorder="1">
      <alignment vertical="center"/>
    </xf>
    <xf numFmtId="176" fontId="0" fillId="5" borderId="11" xfId="0" applyNumberFormat="1" applyFill="1" applyBorder="1">
      <alignment vertical="center"/>
    </xf>
    <xf numFmtId="176" fontId="8" fillId="5" borderId="11" xfId="0" applyNumberFormat="1" applyFont="1" applyFill="1" applyBorder="1">
      <alignment vertical="center"/>
    </xf>
    <xf numFmtId="3" fontId="2" fillId="0" borderId="12" xfId="0" applyNumberFormat="1" applyFont="1" applyBorder="1" applyAlignment="1"/>
    <xf numFmtId="176" fontId="8" fillId="5" borderId="11" xfId="0" applyNumberFormat="1" applyFont="1" applyFill="1" applyBorder="1" applyAlignment="1">
      <alignment horizontal="right"/>
    </xf>
    <xf numFmtId="3" fontId="2" fillId="0" borderId="3" xfId="0" applyNumberFormat="1" applyFont="1" applyBorder="1" applyAlignment="1"/>
    <xf numFmtId="176" fontId="0" fillId="0" borderId="0" xfId="0" applyNumberFormat="1" applyAlignment="1">
      <alignment horizontal="right"/>
    </xf>
    <xf numFmtId="176" fontId="8" fillId="0" borderId="0" xfId="0" applyNumberFormat="1" applyFont="1" applyAlignment="1">
      <alignment horizontal="right"/>
    </xf>
    <xf numFmtId="3" fontId="1" fillId="0" borderId="12" xfId="0" applyNumberFormat="1" applyFont="1" applyBorder="1" applyAlignment="1"/>
    <xf numFmtId="3" fontId="0" fillId="0" borderId="13" xfId="0" applyNumberFormat="1" applyBorder="1" applyAlignment="1"/>
    <xf numFmtId="3" fontId="0" fillId="0" borderId="3" xfId="0" applyNumberFormat="1" applyBorder="1" applyAlignment="1"/>
    <xf numFmtId="3" fontId="1" fillId="0" borderId="3" xfId="0" applyNumberFormat="1" applyFont="1" applyBorder="1" applyAlignment="1"/>
    <xf numFmtId="3" fontId="1" fillId="0" borderId="6" xfId="0" applyNumberFormat="1" applyFont="1" applyBorder="1" applyAlignment="1"/>
    <xf numFmtId="3" fontId="9" fillId="3" borderId="2" xfId="0" applyNumberFormat="1" applyFont="1" applyFill="1" applyBorder="1" applyAlignment="1">
      <alignment horizontal="centerContinuous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Continuous"/>
    </xf>
    <xf numFmtId="3" fontId="2" fillId="0" borderId="6" xfId="0" applyNumberFormat="1" applyFont="1" applyBorder="1" applyAlignment="1">
      <alignment horizontal="centerContinuous"/>
    </xf>
    <xf numFmtId="3" fontId="2" fillId="0" borderId="0" xfId="0" applyNumberFormat="1" applyFont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10" fillId="0" borderId="0" xfId="1" applyNumberFormat="1" applyFont="1" applyAlignment="1">
      <alignment vertical="center" wrapText="1"/>
    </xf>
    <xf numFmtId="176" fontId="11" fillId="0" borderId="0" xfId="0" applyNumberFormat="1" applyFont="1" applyAlignment="1">
      <alignment horizontal="right"/>
    </xf>
    <xf numFmtId="176" fontId="12" fillId="6" borderId="0" xfId="0" applyNumberFormat="1" applyFont="1" applyFill="1" applyAlignment="1">
      <alignment horizontal="right"/>
    </xf>
    <xf numFmtId="176" fontId="12" fillId="6" borderId="10" xfId="0" applyNumberFormat="1" applyFont="1" applyFill="1" applyBorder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1D9E8-781D-40F0-A757-D1F4C14C5120}">
  <sheetPr>
    <tabColor theme="0"/>
    <pageSetUpPr fitToPage="1"/>
  </sheetPr>
  <dimension ref="A1:O72"/>
  <sheetViews>
    <sheetView showGridLines="0" tabSelected="1"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5" sqref="B15"/>
    </sheetView>
  </sheetViews>
  <sheetFormatPr defaultRowHeight="13.5" x14ac:dyDescent="0.15"/>
  <cols>
    <col min="1" max="1" width="23.625" customWidth="1"/>
    <col min="2" max="6" width="18.625" customWidth="1"/>
    <col min="9" max="9" width="13.75" bestFit="1" customWidth="1"/>
    <col min="10" max="10" width="14.875" bestFit="1" customWidth="1"/>
    <col min="11" max="11" width="12.625" bestFit="1" customWidth="1"/>
    <col min="12" max="12" width="13.75" bestFit="1" customWidth="1"/>
    <col min="13" max="13" width="12.625" bestFit="1" customWidth="1"/>
    <col min="14" max="14" width="14.875" bestFit="1" customWidth="1"/>
    <col min="15" max="15" width="4.625" bestFit="1" customWidth="1"/>
    <col min="257" max="257" width="23.625" customWidth="1"/>
    <col min="258" max="262" width="18.625" customWidth="1"/>
    <col min="265" max="265" width="13.75" bestFit="1" customWidth="1"/>
    <col min="266" max="266" width="14.875" bestFit="1" customWidth="1"/>
    <col min="267" max="267" width="12.625" bestFit="1" customWidth="1"/>
    <col min="268" max="268" width="13.75" bestFit="1" customWidth="1"/>
    <col min="269" max="269" width="12.625" bestFit="1" customWidth="1"/>
    <col min="270" max="270" width="14.875" bestFit="1" customWidth="1"/>
    <col min="271" max="271" width="4.625" bestFit="1" customWidth="1"/>
    <col min="513" max="513" width="23.625" customWidth="1"/>
    <col min="514" max="518" width="18.625" customWidth="1"/>
    <col min="521" max="521" width="13.75" bestFit="1" customWidth="1"/>
    <col min="522" max="522" width="14.875" bestFit="1" customWidth="1"/>
    <col min="523" max="523" width="12.625" bestFit="1" customWidth="1"/>
    <col min="524" max="524" width="13.75" bestFit="1" customWidth="1"/>
    <col min="525" max="525" width="12.625" bestFit="1" customWidth="1"/>
    <col min="526" max="526" width="14.875" bestFit="1" customWidth="1"/>
    <col min="527" max="527" width="4.625" bestFit="1" customWidth="1"/>
    <col min="769" max="769" width="23.625" customWidth="1"/>
    <col min="770" max="774" width="18.625" customWidth="1"/>
    <col min="777" max="777" width="13.75" bestFit="1" customWidth="1"/>
    <col min="778" max="778" width="14.875" bestFit="1" customWidth="1"/>
    <col min="779" max="779" width="12.625" bestFit="1" customWidth="1"/>
    <col min="780" max="780" width="13.75" bestFit="1" customWidth="1"/>
    <col min="781" max="781" width="12.625" bestFit="1" customWidth="1"/>
    <col min="782" max="782" width="14.875" bestFit="1" customWidth="1"/>
    <col min="783" max="783" width="4.625" bestFit="1" customWidth="1"/>
    <col min="1025" max="1025" width="23.625" customWidth="1"/>
    <col min="1026" max="1030" width="18.625" customWidth="1"/>
    <col min="1033" max="1033" width="13.75" bestFit="1" customWidth="1"/>
    <col min="1034" max="1034" width="14.875" bestFit="1" customWidth="1"/>
    <col min="1035" max="1035" width="12.625" bestFit="1" customWidth="1"/>
    <col min="1036" max="1036" width="13.75" bestFit="1" customWidth="1"/>
    <col min="1037" max="1037" width="12.625" bestFit="1" customWidth="1"/>
    <col min="1038" max="1038" width="14.875" bestFit="1" customWidth="1"/>
    <col min="1039" max="1039" width="4.625" bestFit="1" customWidth="1"/>
    <col min="1281" max="1281" width="23.625" customWidth="1"/>
    <col min="1282" max="1286" width="18.625" customWidth="1"/>
    <col min="1289" max="1289" width="13.75" bestFit="1" customWidth="1"/>
    <col min="1290" max="1290" width="14.875" bestFit="1" customWidth="1"/>
    <col min="1291" max="1291" width="12.625" bestFit="1" customWidth="1"/>
    <col min="1292" max="1292" width="13.75" bestFit="1" customWidth="1"/>
    <col min="1293" max="1293" width="12.625" bestFit="1" customWidth="1"/>
    <col min="1294" max="1294" width="14.875" bestFit="1" customWidth="1"/>
    <col min="1295" max="1295" width="4.625" bestFit="1" customWidth="1"/>
    <col min="1537" max="1537" width="23.625" customWidth="1"/>
    <col min="1538" max="1542" width="18.625" customWidth="1"/>
    <col min="1545" max="1545" width="13.75" bestFit="1" customWidth="1"/>
    <col min="1546" max="1546" width="14.875" bestFit="1" customWidth="1"/>
    <col min="1547" max="1547" width="12.625" bestFit="1" customWidth="1"/>
    <col min="1548" max="1548" width="13.75" bestFit="1" customWidth="1"/>
    <col min="1549" max="1549" width="12.625" bestFit="1" customWidth="1"/>
    <col min="1550" max="1550" width="14.875" bestFit="1" customWidth="1"/>
    <col min="1551" max="1551" width="4.625" bestFit="1" customWidth="1"/>
    <col min="1793" max="1793" width="23.625" customWidth="1"/>
    <col min="1794" max="1798" width="18.625" customWidth="1"/>
    <col min="1801" max="1801" width="13.75" bestFit="1" customWidth="1"/>
    <col min="1802" max="1802" width="14.875" bestFit="1" customWidth="1"/>
    <col min="1803" max="1803" width="12.625" bestFit="1" customWidth="1"/>
    <col min="1804" max="1804" width="13.75" bestFit="1" customWidth="1"/>
    <col min="1805" max="1805" width="12.625" bestFit="1" customWidth="1"/>
    <col min="1806" max="1806" width="14.875" bestFit="1" customWidth="1"/>
    <col min="1807" max="1807" width="4.625" bestFit="1" customWidth="1"/>
    <col min="2049" max="2049" width="23.625" customWidth="1"/>
    <col min="2050" max="2054" width="18.625" customWidth="1"/>
    <col min="2057" max="2057" width="13.75" bestFit="1" customWidth="1"/>
    <col min="2058" max="2058" width="14.875" bestFit="1" customWidth="1"/>
    <col min="2059" max="2059" width="12.625" bestFit="1" customWidth="1"/>
    <col min="2060" max="2060" width="13.75" bestFit="1" customWidth="1"/>
    <col min="2061" max="2061" width="12.625" bestFit="1" customWidth="1"/>
    <col min="2062" max="2062" width="14.875" bestFit="1" customWidth="1"/>
    <col min="2063" max="2063" width="4.625" bestFit="1" customWidth="1"/>
    <col min="2305" max="2305" width="23.625" customWidth="1"/>
    <col min="2306" max="2310" width="18.625" customWidth="1"/>
    <col min="2313" max="2313" width="13.75" bestFit="1" customWidth="1"/>
    <col min="2314" max="2314" width="14.875" bestFit="1" customWidth="1"/>
    <col min="2315" max="2315" width="12.625" bestFit="1" customWidth="1"/>
    <col min="2316" max="2316" width="13.75" bestFit="1" customWidth="1"/>
    <col min="2317" max="2317" width="12.625" bestFit="1" customWidth="1"/>
    <col min="2318" max="2318" width="14.875" bestFit="1" customWidth="1"/>
    <col min="2319" max="2319" width="4.625" bestFit="1" customWidth="1"/>
    <col min="2561" max="2561" width="23.625" customWidth="1"/>
    <col min="2562" max="2566" width="18.625" customWidth="1"/>
    <col min="2569" max="2569" width="13.75" bestFit="1" customWidth="1"/>
    <col min="2570" max="2570" width="14.875" bestFit="1" customWidth="1"/>
    <col min="2571" max="2571" width="12.625" bestFit="1" customWidth="1"/>
    <col min="2572" max="2572" width="13.75" bestFit="1" customWidth="1"/>
    <col min="2573" max="2573" width="12.625" bestFit="1" customWidth="1"/>
    <col min="2574" max="2574" width="14.875" bestFit="1" customWidth="1"/>
    <col min="2575" max="2575" width="4.625" bestFit="1" customWidth="1"/>
    <col min="2817" max="2817" width="23.625" customWidth="1"/>
    <col min="2818" max="2822" width="18.625" customWidth="1"/>
    <col min="2825" max="2825" width="13.75" bestFit="1" customWidth="1"/>
    <col min="2826" max="2826" width="14.875" bestFit="1" customWidth="1"/>
    <col min="2827" max="2827" width="12.625" bestFit="1" customWidth="1"/>
    <col min="2828" max="2828" width="13.75" bestFit="1" customWidth="1"/>
    <col min="2829" max="2829" width="12.625" bestFit="1" customWidth="1"/>
    <col min="2830" max="2830" width="14.875" bestFit="1" customWidth="1"/>
    <col min="2831" max="2831" width="4.625" bestFit="1" customWidth="1"/>
    <col min="3073" max="3073" width="23.625" customWidth="1"/>
    <col min="3074" max="3078" width="18.625" customWidth="1"/>
    <col min="3081" max="3081" width="13.75" bestFit="1" customWidth="1"/>
    <col min="3082" max="3082" width="14.875" bestFit="1" customWidth="1"/>
    <col min="3083" max="3083" width="12.625" bestFit="1" customWidth="1"/>
    <col min="3084" max="3084" width="13.75" bestFit="1" customWidth="1"/>
    <col min="3085" max="3085" width="12.625" bestFit="1" customWidth="1"/>
    <col min="3086" max="3086" width="14.875" bestFit="1" customWidth="1"/>
    <col min="3087" max="3087" width="4.625" bestFit="1" customWidth="1"/>
    <col min="3329" max="3329" width="23.625" customWidth="1"/>
    <col min="3330" max="3334" width="18.625" customWidth="1"/>
    <col min="3337" max="3337" width="13.75" bestFit="1" customWidth="1"/>
    <col min="3338" max="3338" width="14.875" bestFit="1" customWidth="1"/>
    <col min="3339" max="3339" width="12.625" bestFit="1" customWidth="1"/>
    <col min="3340" max="3340" width="13.75" bestFit="1" customWidth="1"/>
    <col min="3341" max="3341" width="12.625" bestFit="1" customWidth="1"/>
    <col min="3342" max="3342" width="14.875" bestFit="1" customWidth="1"/>
    <col min="3343" max="3343" width="4.625" bestFit="1" customWidth="1"/>
    <col min="3585" max="3585" width="23.625" customWidth="1"/>
    <col min="3586" max="3590" width="18.625" customWidth="1"/>
    <col min="3593" max="3593" width="13.75" bestFit="1" customWidth="1"/>
    <col min="3594" max="3594" width="14.875" bestFit="1" customWidth="1"/>
    <col min="3595" max="3595" width="12.625" bestFit="1" customWidth="1"/>
    <col min="3596" max="3596" width="13.75" bestFit="1" customWidth="1"/>
    <col min="3597" max="3597" width="12.625" bestFit="1" customWidth="1"/>
    <col min="3598" max="3598" width="14.875" bestFit="1" customWidth="1"/>
    <col min="3599" max="3599" width="4.625" bestFit="1" customWidth="1"/>
    <col min="3841" max="3841" width="23.625" customWidth="1"/>
    <col min="3842" max="3846" width="18.625" customWidth="1"/>
    <col min="3849" max="3849" width="13.75" bestFit="1" customWidth="1"/>
    <col min="3850" max="3850" width="14.875" bestFit="1" customWidth="1"/>
    <col min="3851" max="3851" width="12.625" bestFit="1" customWidth="1"/>
    <col min="3852" max="3852" width="13.75" bestFit="1" customWidth="1"/>
    <col min="3853" max="3853" width="12.625" bestFit="1" customWidth="1"/>
    <col min="3854" max="3854" width="14.875" bestFit="1" customWidth="1"/>
    <col min="3855" max="3855" width="4.625" bestFit="1" customWidth="1"/>
    <col min="4097" max="4097" width="23.625" customWidth="1"/>
    <col min="4098" max="4102" width="18.625" customWidth="1"/>
    <col min="4105" max="4105" width="13.75" bestFit="1" customWidth="1"/>
    <col min="4106" max="4106" width="14.875" bestFit="1" customWidth="1"/>
    <col min="4107" max="4107" width="12.625" bestFit="1" customWidth="1"/>
    <col min="4108" max="4108" width="13.75" bestFit="1" customWidth="1"/>
    <col min="4109" max="4109" width="12.625" bestFit="1" customWidth="1"/>
    <col min="4110" max="4110" width="14.875" bestFit="1" customWidth="1"/>
    <col min="4111" max="4111" width="4.625" bestFit="1" customWidth="1"/>
    <col min="4353" max="4353" width="23.625" customWidth="1"/>
    <col min="4354" max="4358" width="18.625" customWidth="1"/>
    <col min="4361" max="4361" width="13.75" bestFit="1" customWidth="1"/>
    <col min="4362" max="4362" width="14.875" bestFit="1" customWidth="1"/>
    <col min="4363" max="4363" width="12.625" bestFit="1" customWidth="1"/>
    <col min="4364" max="4364" width="13.75" bestFit="1" customWidth="1"/>
    <col min="4365" max="4365" width="12.625" bestFit="1" customWidth="1"/>
    <col min="4366" max="4366" width="14.875" bestFit="1" customWidth="1"/>
    <col min="4367" max="4367" width="4.625" bestFit="1" customWidth="1"/>
    <col min="4609" max="4609" width="23.625" customWidth="1"/>
    <col min="4610" max="4614" width="18.625" customWidth="1"/>
    <col min="4617" max="4617" width="13.75" bestFit="1" customWidth="1"/>
    <col min="4618" max="4618" width="14.875" bestFit="1" customWidth="1"/>
    <col min="4619" max="4619" width="12.625" bestFit="1" customWidth="1"/>
    <col min="4620" max="4620" width="13.75" bestFit="1" customWidth="1"/>
    <col min="4621" max="4621" width="12.625" bestFit="1" customWidth="1"/>
    <col min="4622" max="4622" width="14.875" bestFit="1" customWidth="1"/>
    <col min="4623" max="4623" width="4.625" bestFit="1" customWidth="1"/>
    <col min="4865" max="4865" width="23.625" customWidth="1"/>
    <col min="4866" max="4870" width="18.625" customWidth="1"/>
    <col min="4873" max="4873" width="13.75" bestFit="1" customWidth="1"/>
    <col min="4874" max="4874" width="14.875" bestFit="1" customWidth="1"/>
    <col min="4875" max="4875" width="12.625" bestFit="1" customWidth="1"/>
    <col min="4876" max="4876" width="13.75" bestFit="1" customWidth="1"/>
    <col min="4877" max="4877" width="12.625" bestFit="1" customWidth="1"/>
    <col min="4878" max="4878" width="14.875" bestFit="1" customWidth="1"/>
    <col min="4879" max="4879" width="4.625" bestFit="1" customWidth="1"/>
    <col min="5121" max="5121" width="23.625" customWidth="1"/>
    <col min="5122" max="5126" width="18.625" customWidth="1"/>
    <col min="5129" max="5129" width="13.75" bestFit="1" customWidth="1"/>
    <col min="5130" max="5130" width="14.875" bestFit="1" customWidth="1"/>
    <col min="5131" max="5131" width="12.625" bestFit="1" customWidth="1"/>
    <col min="5132" max="5132" width="13.75" bestFit="1" customWidth="1"/>
    <col min="5133" max="5133" width="12.625" bestFit="1" customWidth="1"/>
    <col min="5134" max="5134" width="14.875" bestFit="1" customWidth="1"/>
    <col min="5135" max="5135" width="4.625" bestFit="1" customWidth="1"/>
    <col min="5377" max="5377" width="23.625" customWidth="1"/>
    <col min="5378" max="5382" width="18.625" customWidth="1"/>
    <col min="5385" max="5385" width="13.75" bestFit="1" customWidth="1"/>
    <col min="5386" max="5386" width="14.875" bestFit="1" customWidth="1"/>
    <col min="5387" max="5387" width="12.625" bestFit="1" customWidth="1"/>
    <col min="5388" max="5388" width="13.75" bestFit="1" customWidth="1"/>
    <col min="5389" max="5389" width="12.625" bestFit="1" customWidth="1"/>
    <col min="5390" max="5390" width="14.875" bestFit="1" customWidth="1"/>
    <col min="5391" max="5391" width="4.625" bestFit="1" customWidth="1"/>
    <col min="5633" max="5633" width="23.625" customWidth="1"/>
    <col min="5634" max="5638" width="18.625" customWidth="1"/>
    <col min="5641" max="5641" width="13.75" bestFit="1" customWidth="1"/>
    <col min="5642" max="5642" width="14.875" bestFit="1" customWidth="1"/>
    <col min="5643" max="5643" width="12.625" bestFit="1" customWidth="1"/>
    <col min="5644" max="5644" width="13.75" bestFit="1" customWidth="1"/>
    <col min="5645" max="5645" width="12.625" bestFit="1" customWidth="1"/>
    <col min="5646" max="5646" width="14.875" bestFit="1" customWidth="1"/>
    <col min="5647" max="5647" width="4.625" bestFit="1" customWidth="1"/>
    <col min="5889" max="5889" width="23.625" customWidth="1"/>
    <col min="5890" max="5894" width="18.625" customWidth="1"/>
    <col min="5897" max="5897" width="13.75" bestFit="1" customWidth="1"/>
    <col min="5898" max="5898" width="14.875" bestFit="1" customWidth="1"/>
    <col min="5899" max="5899" width="12.625" bestFit="1" customWidth="1"/>
    <col min="5900" max="5900" width="13.75" bestFit="1" customWidth="1"/>
    <col min="5901" max="5901" width="12.625" bestFit="1" customWidth="1"/>
    <col min="5902" max="5902" width="14.875" bestFit="1" customWidth="1"/>
    <col min="5903" max="5903" width="4.625" bestFit="1" customWidth="1"/>
    <col min="6145" max="6145" width="23.625" customWidth="1"/>
    <col min="6146" max="6150" width="18.625" customWidth="1"/>
    <col min="6153" max="6153" width="13.75" bestFit="1" customWidth="1"/>
    <col min="6154" max="6154" width="14.875" bestFit="1" customWidth="1"/>
    <col min="6155" max="6155" width="12.625" bestFit="1" customWidth="1"/>
    <col min="6156" max="6156" width="13.75" bestFit="1" customWidth="1"/>
    <col min="6157" max="6157" width="12.625" bestFit="1" customWidth="1"/>
    <col min="6158" max="6158" width="14.875" bestFit="1" customWidth="1"/>
    <col min="6159" max="6159" width="4.625" bestFit="1" customWidth="1"/>
    <col min="6401" max="6401" width="23.625" customWidth="1"/>
    <col min="6402" max="6406" width="18.625" customWidth="1"/>
    <col min="6409" max="6409" width="13.75" bestFit="1" customWidth="1"/>
    <col min="6410" max="6410" width="14.875" bestFit="1" customWidth="1"/>
    <col min="6411" max="6411" width="12.625" bestFit="1" customWidth="1"/>
    <col min="6412" max="6412" width="13.75" bestFit="1" customWidth="1"/>
    <col min="6413" max="6413" width="12.625" bestFit="1" customWidth="1"/>
    <col min="6414" max="6414" width="14.875" bestFit="1" customWidth="1"/>
    <col min="6415" max="6415" width="4.625" bestFit="1" customWidth="1"/>
    <col min="6657" max="6657" width="23.625" customWidth="1"/>
    <col min="6658" max="6662" width="18.625" customWidth="1"/>
    <col min="6665" max="6665" width="13.75" bestFit="1" customWidth="1"/>
    <col min="6666" max="6666" width="14.875" bestFit="1" customWidth="1"/>
    <col min="6667" max="6667" width="12.625" bestFit="1" customWidth="1"/>
    <col min="6668" max="6668" width="13.75" bestFit="1" customWidth="1"/>
    <col min="6669" max="6669" width="12.625" bestFit="1" customWidth="1"/>
    <col min="6670" max="6670" width="14.875" bestFit="1" customWidth="1"/>
    <col min="6671" max="6671" width="4.625" bestFit="1" customWidth="1"/>
    <col min="6913" max="6913" width="23.625" customWidth="1"/>
    <col min="6914" max="6918" width="18.625" customWidth="1"/>
    <col min="6921" max="6921" width="13.75" bestFit="1" customWidth="1"/>
    <col min="6922" max="6922" width="14.875" bestFit="1" customWidth="1"/>
    <col min="6923" max="6923" width="12.625" bestFit="1" customWidth="1"/>
    <col min="6924" max="6924" width="13.75" bestFit="1" customWidth="1"/>
    <col min="6925" max="6925" width="12.625" bestFit="1" customWidth="1"/>
    <col min="6926" max="6926" width="14.875" bestFit="1" customWidth="1"/>
    <col min="6927" max="6927" width="4.625" bestFit="1" customWidth="1"/>
    <col min="7169" max="7169" width="23.625" customWidth="1"/>
    <col min="7170" max="7174" width="18.625" customWidth="1"/>
    <col min="7177" max="7177" width="13.75" bestFit="1" customWidth="1"/>
    <col min="7178" max="7178" width="14.875" bestFit="1" customWidth="1"/>
    <col min="7179" max="7179" width="12.625" bestFit="1" customWidth="1"/>
    <col min="7180" max="7180" width="13.75" bestFit="1" customWidth="1"/>
    <col min="7181" max="7181" width="12.625" bestFit="1" customWidth="1"/>
    <col min="7182" max="7182" width="14.875" bestFit="1" customWidth="1"/>
    <col min="7183" max="7183" width="4.625" bestFit="1" customWidth="1"/>
    <col min="7425" max="7425" width="23.625" customWidth="1"/>
    <col min="7426" max="7430" width="18.625" customWidth="1"/>
    <col min="7433" max="7433" width="13.75" bestFit="1" customWidth="1"/>
    <col min="7434" max="7434" width="14.875" bestFit="1" customWidth="1"/>
    <col min="7435" max="7435" width="12.625" bestFit="1" customWidth="1"/>
    <col min="7436" max="7436" width="13.75" bestFit="1" customWidth="1"/>
    <col min="7437" max="7437" width="12.625" bestFit="1" customWidth="1"/>
    <col min="7438" max="7438" width="14.875" bestFit="1" customWidth="1"/>
    <col min="7439" max="7439" width="4.625" bestFit="1" customWidth="1"/>
    <col min="7681" max="7681" width="23.625" customWidth="1"/>
    <col min="7682" max="7686" width="18.625" customWidth="1"/>
    <col min="7689" max="7689" width="13.75" bestFit="1" customWidth="1"/>
    <col min="7690" max="7690" width="14.875" bestFit="1" customWidth="1"/>
    <col min="7691" max="7691" width="12.625" bestFit="1" customWidth="1"/>
    <col min="7692" max="7692" width="13.75" bestFit="1" customWidth="1"/>
    <col min="7693" max="7693" width="12.625" bestFit="1" customWidth="1"/>
    <col min="7694" max="7694" width="14.875" bestFit="1" customWidth="1"/>
    <col min="7695" max="7695" width="4.625" bestFit="1" customWidth="1"/>
    <col min="7937" max="7937" width="23.625" customWidth="1"/>
    <col min="7938" max="7942" width="18.625" customWidth="1"/>
    <col min="7945" max="7945" width="13.75" bestFit="1" customWidth="1"/>
    <col min="7946" max="7946" width="14.875" bestFit="1" customWidth="1"/>
    <col min="7947" max="7947" width="12.625" bestFit="1" customWidth="1"/>
    <col min="7948" max="7948" width="13.75" bestFit="1" customWidth="1"/>
    <col min="7949" max="7949" width="12.625" bestFit="1" customWidth="1"/>
    <col min="7950" max="7950" width="14.875" bestFit="1" customWidth="1"/>
    <col min="7951" max="7951" width="4.625" bestFit="1" customWidth="1"/>
    <col min="8193" max="8193" width="23.625" customWidth="1"/>
    <col min="8194" max="8198" width="18.625" customWidth="1"/>
    <col min="8201" max="8201" width="13.75" bestFit="1" customWidth="1"/>
    <col min="8202" max="8202" width="14.875" bestFit="1" customWidth="1"/>
    <col min="8203" max="8203" width="12.625" bestFit="1" customWidth="1"/>
    <col min="8204" max="8204" width="13.75" bestFit="1" customWidth="1"/>
    <col min="8205" max="8205" width="12.625" bestFit="1" customWidth="1"/>
    <col min="8206" max="8206" width="14.875" bestFit="1" customWidth="1"/>
    <col min="8207" max="8207" width="4.625" bestFit="1" customWidth="1"/>
    <col min="8449" max="8449" width="23.625" customWidth="1"/>
    <col min="8450" max="8454" width="18.625" customWidth="1"/>
    <col min="8457" max="8457" width="13.75" bestFit="1" customWidth="1"/>
    <col min="8458" max="8458" width="14.875" bestFit="1" customWidth="1"/>
    <col min="8459" max="8459" width="12.625" bestFit="1" customWidth="1"/>
    <col min="8460" max="8460" width="13.75" bestFit="1" customWidth="1"/>
    <col min="8461" max="8461" width="12.625" bestFit="1" customWidth="1"/>
    <col min="8462" max="8462" width="14.875" bestFit="1" customWidth="1"/>
    <col min="8463" max="8463" width="4.625" bestFit="1" customWidth="1"/>
    <col min="8705" max="8705" width="23.625" customWidth="1"/>
    <col min="8706" max="8710" width="18.625" customWidth="1"/>
    <col min="8713" max="8713" width="13.75" bestFit="1" customWidth="1"/>
    <col min="8714" max="8714" width="14.875" bestFit="1" customWidth="1"/>
    <col min="8715" max="8715" width="12.625" bestFit="1" customWidth="1"/>
    <col min="8716" max="8716" width="13.75" bestFit="1" customWidth="1"/>
    <col min="8717" max="8717" width="12.625" bestFit="1" customWidth="1"/>
    <col min="8718" max="8718" width="14.875" bestFit="1" customWidth="1"/>
    <col min="8719" max="8719" width="4.625" bestFit="1" customWidth="1"/>
    <col min="8961" max="8961" width="23.625" customWidth="1"/>
    <col min="8962" max="8966" width="18.625" customWidth="1"/>
    <col min="8969" max="8969" width="13.75" bestFit="1" customWidth="1"/>
    <col min="8970" max="8970" width="14.875" bestFit="1" customWidth="1"/>
    <col min="8971" max="8971" width="12.625" bestFit="1" customWidth="1"/>
    <col min="8972" max="8972" width="13.75" bestFit="1" customWidth="1"/>
    <col min="8973" max="8973" width="12.625" bestFit="1" customWidth="1"/>
    <col min="8974" max="8974" width="14.875" bestFit="1" customWidth="1"/>
    <col min="8975" max="8975" width="4.625" bestFit="1" customWidth="1"/>
    <col min="9217" max="9217" width="23.625" customWidth="1"/>
    <col min="9218" max="9222" width="18.625" customWidth="1"/>
    <col min="9225" max="9225" width="13.75" bestFit="1" customWidth="1"/>
    <col min="9226" max="9226" width="14.875" bestFit="1" customWidth="1"/>
    <col min="9227" max="9227" width="12.625" bestFit="1" customWidth="1"/>
    <col min="9228" max="9228" width="13.75" bestFit="1" customWidth="1"/>
    <col min="9229" max="9229" width="12.625" bestFit="1" customWidth="1"/>
    <col min="9230" max="9230" width="14.875" bestFit="1" customWidth="1"/>
    <col min="9231" max="9231" width="4.625" bestFit="1" customWidth="1"/>
    <col min="9473" max="9473" width="23.625" customWidth="1"/>
    <col min="9474" max="9478" width="18.625" customWidth="1"/>
    <col min="9481" max="9481" width="13.75" bestFit="1" customWidth="1"/>
    <col min="9482" max="9482" width="14.875" bestFit="1" customWidth="1"/>
    <col min="9483" max="9483" width="12.625" bestFit="1" customWidth="1"/>
    <col min="9484" max="9484" width="13.75" bestFit="1" customWidth="1"/>
    <col min="9485" max="9485" width="12.625" bestFit="1" customWidth="1"/>
    <col min="9486" max="9486" width="14.875" bestFit="1" customWidth="1"/>
    <col min="9487" max="9487" width="4.625" bestFit="1" customWidth="1"/>
    <col min="9729" max="9729" width="23.625" customWidth="1"/>
    <col min="9730" max="9734" width="18.625" customWidth="1"/>
    <col min="9737" max="9737" width="13.75" bestFit="1" customWidth="1"/>
    <col min="9738" max="9738" width="14.875" bestFit="1" customWidth="1"/>
    <col min="9739" max="9739" width="12.625" bestFit="1" customWidth="1"/>
    <col min="9740" max="9740" width="13.75" bestFit="1" customWidth="1"/>
    <col min="9741" max="9741" width="12.625" bestFit="1" customWidth="1"/>
    <col min="9742" max="9742" width="14.875" bestFit="1" customWidth="1"/>
    <col min="9743" max="9743" width="4.625" bestFit="1" customWidth="1"/>
    <col min="9985" max="9985" width="23.625" customWidth="1"/>
    <col min="9986" max="9990" width="18.625" customWidth="1"/>
    <col min="9993" max="9993" width="13.75" bestFit="1" customWidth="1"/>
    <col min="9994" max="9994" width="14.875" bestFit="1" customWidth="1"/>
    <col min="9995" max="9995" width="12.625" bestFit="1" customWidth="1"/>
    <col min="9996" max="9996" width="13.75" bestFit="1" customWidth="1"/>
    <col min="9997" max="9997" width="12.625" bestFit="1" customWidth="1"/>
    <col min="9998" max="9998" width="14.875" bestFit="1" customWidth="1"/>
    <col min="9999" max="9999" width="4.625" bestFit="1" customWidth="1"/>
    <col min="10241" max="10241" width="23.625" customWidth="1"/>
    <col min="10242" max="10246" width="18.625" customWidth="1"/>
    <col min="10249" max="10249" width="13.75" bestFit="1" customWidth="1"/>
    <col min="10250" max="10250" width="14.875" bestFit="1" customWidth="1"/>
    <col min="10251" max="10251" width="12.625" bestFit="1" customWidth="1"/>
    <col min="10252" max="10252" width="13.75" bestFit="1" customWidth="1"/>
    <col min="10253" max="10253" width="12.625" bestFit="1" customWidth="1"/>
    <col min="10254" max="10254" width="14.875" bestFit="1" customWidth="1"/>
    <col min="10255" max="10255" width="4.625" bestFit="1" customWidth="1"/>
    <col min="10497" max="10497" width="23.625" customWidth="1"/>
    <col min="10498" max="10502" width="18.625" customWidth="1"/>
    <col min="10505" max="10505" width="13.75" bestFit="1" customWidth="1"/>
    <col min="10506" max="10506" width="14.875" bestFit="1" customWidth="1"/>
    <col min="10507" max="10507" width="12.625" bestFit="1" customWidth="1"/>
    <col min="10508" max="10508" width="13.75" bestFit="1" customWidth="1"/>
    <col min="10509" max="10509" width="12.625" bestFit="1" customWidth="1"/>
    <col min="10510" max="10510" width="14.875" bestFit="1" customWidth="1"/>
    <col min="10511" max="10511" width="4.625" bestFit="1" customWidth="1"/>
    <col min="10753" max="10753" width="23.625" customWidth="1"/>
    <col min="10754" max="10758" width="18.625" customWidth="1"/>
    <col min="10761" max="10761" width="13.75" bestFit="1" customWidth="1"/>
    <col min="10762" max="10762" width="14.875" bestFit="1" customWidth="1"/>
    <col min="10763" max="10763" width="12.625" bestFit="1" customWidth="1"/>
    <col min="10764" max="10764" width="13.75" bestFit="1" customWidth="1"/>
    <col min="10765" max="10765" width="12.625" bestFit="1" customWidth="1"/>
    <col min="10766" max="10766" width="14.875" bestFit="1" customWidth="1"/>
    <col min="10767" max="10767" width="4.625" bestFit="1" customWidth="1"/>
    <col min="11009" max="11009" width="23.625" customWidth="1"/>
    <col min="11010" max="11014" width="18.625" customWidth="1"/>
    <col min="11017" max="11017" width="13.75" bestFit="1" customWidth="1"/>
    <col min="11018" max="11018" width="14.875" bestFit="1" customWidth="1"/>
    <col min="11019" max="11019" width="12.625" bestFit="1" customWidth="1"/>
    <col min="11020" max="11020" width="13.75" bestFit="1" customWidth="1"/>
    <col min="11021" max="11021" width="12.625" bestFit="1" customWidth="1"/>
    <col min="11022" max="11022" width="14.875" bestFit="1" customWidth="1"/>
    <col min="11023" max="11023" width="4.625" bestFit="1" customWidth="1"/>
    <col min="11265" max="11265" width="23.625" customWidth="1"/>
    <col min="11266" max="11270" width="18.625" customWidth="1"/>
    <col min="11273" max="11273" width="13.75" bestFit="1" customWidth="1"/>
    <col min="11274" max="11274" width="14.875" bestFit="1" customWidth="1"/>
    <col min="11275" max="11275" width="12.625" bestFit="1" customWidth="1"/>
    <col min="11276" max="11276" width="13.75" bestFit="1" customWidth="1"/>
    <col min="11277" max="11277" width="12.625" bestFit="1" customWidth="1"/>
    <col min="11278" max="11278" width="14.875" bestFit="1" customWidth="1"/>
    <col min="11279" max="11279" width="4.625" bestFit="1" customWidth="1"/>
    <col min="11521" max="11521" width="23.625" customWidth="1"/>
    <col min="11522" max="11526" width="18.625" customWidth="1"/>
    <col min="11529" max="11529" width="13.75" bestFit="1" customWidth="1"/>
    <col min="11530" max="11530" width="14.875" bestFit="1" customWidth="1"/>
    <col min="11531" max="11531" width="12.625" bestFit="1" customWidth="1"/>
    <col min="11532" max="11532" width="13.75" bestFit="1" customWidth="1"/>
    <col min="11533" max="11533" width="12.625" bestFit="1" customWidth="1"/>
    <col min="11534" max="11534" width="14.875" bestFit="1" customWidth="1"/>
    <col min="11535" max="11535" width="4.625" bestFit="1" customWidth="1"/>
    <col min="11777" max="11777" width="23.625" customWidth="1"/>
    <col min="11778" max="11782" width="18.625" customWidth="1"/>
    <col min="11785" max="11785" width="13.75" bestFit="1" customWidth="1"/>
    <col min="11786" max="11786" width="14.875" bestFit="1" customWidth="1"/>
    <col min="11787" max="11787" width="12.625" bestFit="1" customWidth="1"/>
    <col min="11788" max="11788" width="13.75" bestFit="1" customWidth="1"/>
    <col min="11789" max="11789" width="12.625" bestFit="1" customWidth="1"/>
    <col min="11790" max="11790" width="14.875" bestFit="1" customWidth="1"/>
    <col min="11791" max="11791" width="4.625" bestFit="1" customWidth="1"/>
    <col min="12033" max="12033" width="23.625" customWidth="1"/>
    <col min="12034" max="12038" width="18.625" customWidth="1"/>
    <col min="12041" max="12041" width="13.75" bestFit="1" customWidth="1"/>
    <col min="12042" max="12042" width="14.875" bestFit="1" customWidth="1"/>
    <col min="12043" max="12043" width="12.625" bestFit="1" customWidth="1"/>
    <col min="12044" max="12044" width="13.75" bestFit="1" customWidth="1"/>
    <col min="12045" max="12045" width="12.625" bestFit="1" customWidth="1"/>
    <col min="12046" max="12046" width="14.875" bestFit="1" customWidth="1"/>
    <col min="12047" max="12047" width="4.625" bestFit="1" customWidth="1"/>
    <col min="12289" max="12289" width="23.625" customWidth="1"/>
    <col min="12290" max="12294" width="18.625" customWidth="1"/>
    <col min="12297" max="12297" width="13.75" bestFit="1" customWidth="1"/>
    <col min="12298" max="12298" width="14.875" bestFit="1" customWidth="1"/>
    <col min="12299" max="12299" width="12.625" bestFit="1" customWidth="1"/>
    <col min="12300" max="12300" width="13.75" bestFit="1" customWidth="1"/>
    <col min="12301" max="12301" width="12.625" bestFit="1" customWidth="1"/>
    <col min="12302" max="12302" width="14.875" bestFit="1" customWidth="1"/>
    <col min="12303" max="12303" width="4.625" bestFit="1" customWidth="1"/>
    <col min="12545" max="12545" width="23.625" customWidth="1"/>
    <col min="12546" max="12550" width="18.625" customWidth="1"/>
    <col min="12553" max="12553" width="13.75" bestFit="1" customWidth="1"/>
    <col min="12554" max="12554" width="14.875" bestFit="1" customWidth="1"/>
    <col min="12555" max="12555" width="12.625" bestFit="1" customWidth="1"/>
    <col min="12556" max="12556" width="13.75" bestFit="1" customWidth="1"/>
    <col min="12557" max="12557" width="12.625" bestFit="1" customWidth="1"/>
    <col min="12558" max="12558" width="14.875" bestFit="1" customWidth="1"/>
    <col min="12559" max="12559" width="4.625" bestFit="1" customWidth="1"/>
    <col min="12801" max="12801" width="23.625" customWidth="1"/>
    <col min="12802" max="12806" width="18.625" customWidth="1"/>
    <col min="12809" max="12809" width="13.75" bestFit="1" customWidth="1"/>
    <col min="12810" max="12810" width="14.875" bestFit="1" customWidth="1"/>
    <col min="12811" max="12811" width="12.625" bestFit="1" customWidth="1"/>
    <col min="12812" max="12812" width="13.75" bestFit="1" customWidth="1"/>
    <col min="12813" max="12813" width="12.625" bestFit="1" customWidth="1"/>
    <col min="12814" max="12814" width="14.875" bestFit="1" customWidth="1"/>
    <col min="12815" max="12815" width="4.625" bestFit="1" customWidth="1"/>
    <col min="13057" max="13057" width="23.625" customWidth="1"/>
    <col min="13058" max="13062" width="18.625" customWidth="1"/>
    <col min="13065" max="13065" width="13.75" bestFit="1" customWidth="1"/>
    <col min="13066" max="13066" width="14.875" bestFit="1" customWidth="1"/>
    <col min="13067" max="13067" width="12.625" bestFit="1" customWidth="1"/>
    <col min="13068" max="13068" width="13.75" bestFit="1" customWidth="1"/>
    <col min="13069" max="13069" width="12.625" bestFit="1" customWidth="1"/>
    <col min="13070" max="13070" width="14.875" bestFit="1" customWidth="1"/>
    <col min="13071" max="13071" width="4.625" bestFit="1" customWidth="1"/>
    <col min="13313" max="13313" width="23.625" customWidth="1"/>
    <col min="13314" max="13318" width="18.625" customWidth="1"/>
    <col min="13321" max="13321" width="13.75" bestFit="1" customWidth="1"/>
    <col min="13322" max="13322" width="14.875" bestFit="1" customWidth="1"/>
    <col min="13323" max="13323" width="12.625" bestFit="1" customWidth="1"/>
    <col min="13324" max="13324" width="13.75" bestFit="1" customWidth="1"/>
    <col min="13325" max="13325" width="12.625" bestFit="1" customWidth="1"/>
    <col min="13326" max="13326" width="14.875" bestFit="1" customWidth="1"/>
    <col min="13327" max="13327" width="4.625" bestFit="1" customWidth="1"/>
    <col min="13569" max="13569" width="23.625" customWidth="1"/>
    <col min="13570" max="13574" width="18.625" customWidth="1"/>
    <col min="13577" max="13577" width="13.75" bestFit="1" customWidth="1"/>
    <col min="13578" max="13578" width="14.875" bestFit="1" customWidth="1"/>
    <col min="13579" max="13579" width="12.625" bestFit="1" customWidth="1"/>
    <col min="13580" max="13580" width="13.75" bestFit="1" customWidth="1"/>
    <col min="13581" max="13581" width="12.625" bestFit="1" customWidth="1"/>
    <col min="13582" max="13582" width="14.875" bestFit="1" customWidth="1"/>
    <col min="13583" max="13583" width="4.625" bestFit="1" customWidth="1"/>
    <col min="13825" max="13825" width="23.625" customWidth="1"/>
    <col min="13826" max="13830" width="18.625" customWidth="1"/>
    <col min="13833" max="13833" width="13.75" bestFit="1" customWidth="1"/>
    <col min="13834" max="13834" width="14.875" bestFit="1" customWidth="1"/>
    <col min="13835" max="13835" width="12.625" bestFit="1" customWidth="1"/>
    <col min="13836" max="13836" width="13.75" bestFit="1" customWidth="1"/>
    <col min="13837" max="13837" width="12.625" bestFit="1" customWidth="1"/>
    <col min="13838" max="13838" width="14.875" bestFit="1" customWidth="1"/>
    <col min="13839" max="13839" width="4.625" bestFit="1" customWidth="1"/>
    <col min="14081" max="14081" width="23.625" customWidth="1"/>
    <col min="14082" max="14086" width="18.625" customWidth="1"/>
    <col min="14089" max="14089" width="13.75" bestFit="1" customWidth="1"/>
    <col min="14090" max="14090" width="14.875" bestFit="1" customWidth="1"/>
    <col min="14091" max="14091" width="12.625" bestFit="1" customWidth="1"/>
    <col min="14092" max="14092" width="13.75" bestFit="1" customWidth="1"/>
    <col min="14093" max="14093" width="12.625" bestFit="1" customWidth="1"/>
    <col min="14094" max="14094" width="14.875" bestFit="1" customWidth="1"/>
    <col min="14095" max="14095" width="4.625" bestFit="1" customWidth="1"/>
    <col min="14337" max="14337" width="23.625" customWidth="1"/>
    <col min="14338" max="14342" width="18.625" customWidth="1"/>
    <col min="14345" max="14345" width="13.75" bestFit="1" customWidth="1"/>
    <col min="14346" max="14346" width="14.875" bestFit="1" customWidth="1"/>
    <col min="14347" max="14347" width="12.625" bestFit="1" customWidth="1"/>
    <col min="14348" max="14348" width="13.75" bestFit="1" customWidth="1"/>
    <col min="14349" max="14349" width="12.625" bestFit="1" customWidth="1"/>
    <col min="14350" max="14350" width="14.875" bestFit="1" customWidth="1"/>
    <col min="14351" max="14351" width="4.625" bestFit="1" customWidth="1"/>
    <col min="14593" max="14593" width="23.625" customWidth="1"/>
    <col min="14594" max="14598" width="18.625" customWidth="1"/>
    <col min="14601" max="14601" width="13.75" bestFit="1" customWidth="1"/>
    <col min="14602" max="14602" width="14.875" bestFit="1" customWidth="1"/>
    <col min="14603" max="14603" width="12.625" bestFit="1" customWidth="1"/>
    <col min="14604" max="14604" width="13.75" bestFit="1" customWidth="1"/>
    <col min="14605" max="14605" width="12.625" bestFit="1" customWidth="1"/>
    <col min="14606" max="14606" width="14.875" bestFit="1" customWidth="1"/>
    <col min="14607" max="14607" width="4.625" bestFit="1" customWidth="1"/>
    <col min="14849" max="14849" width="23.625" customWidth="1"/>
    <col min="14850" max="14854" width="18.625" customWidth="1"/>
    <col min="14857" max="14857" width="13.75" bestFit="1" customWidth="1"/>
    <col min="14858" max="14858" width="14.875" bestFit="1" customWidth="1"/>
    <col min="14859" max="14859" width="12.625" bestFit="1" customWidth="1"/>
    <col min="14860" max="14860" width="13.75" bestFit="1" customWidth="1"/>
    <col min="14861" max="14861" width="12.625" bestFit="1" customWidth="1"/>
    <col min="14862" max="14862" width="14.875" bestFit="1" customWidth="1"/>
    <col min="14863" max="14863" width="4.625" bestFit="1" customWidth="1"/>
    <col min="15105" max="15105" width="23.625" customWidth="1"/>
    <col min="15106" max="15110" width="18.625" customWidth="1"/>
    <col min="15113" max="15113" width="13.75" bestFit="1" customWidth="1"/>
    <col min="15114" max="15114" width="14.875" bestFit="1" customWidth="1"/>
    <col min="15115" max="15115" width="12.625" bestFit="1" customWidth="1"/>
    <col min="15116" max="15116" width="13.75" bestFit="1" customWidth="1"/>
    <col min="15117" max="15117" width="12.625" bestFit="1" customWidth="1"/>
    <col min="15118" max="15118" width="14.875" bestFit="1" customWidth="1"/>
    <col min="15119" max="15119" width="4.625" bestFit="1" customWidth="1"/>
    <col min="15361" max="15361" width="23.625" customWidth="1"/>
    <col min="15362" max="15366" width="18.625" customWidth="1"/>
    <col min="15369" max="15369" width="13.75" bestFit="1" customWidth="1"/>
    <col min="15370" max="15370" width="14.875" bestFit="1" customWidth="1"/>
    <col min="15371" max="15371" width="12.625" bestFit="1" customWidth="1"/>
    <col min="15372" max="15372" width="13.75" bestFit="1" customWidth="1"/>
    <col min="15373" max="15373" width="12.625" bestFit="1" customWidth="1"/>
    <col min="15374" max="15374" width="14.875" bestFit="1" customWidth="1"/>
    <col min="15375" max="15375" width="4.625" bestFit="1" customWidth="1"/>
    <col min="15617" max="15617" width="23.625" customWidth="1"/>
    <col min="15618" max="15622" width="18.625" customWidth="1"/>
    <col min="15625" max="15625" width="13.75" bestFit="1" customWidth="1"/>
    <col min="15626" max="15626" width="14.875" bestFit="1" customWidth="1"/>
    <col min="15627" max="15627" width="12.625" bestFit="1" customWidth="1"/>
    <col min="15628" max="15628" width="13.75" bestFit="1" customWidth="1"/>
    <col min="15629" max="15629" width="12.625" bestFit="1" customWidth="1"/>
    <col min="15630" max="15630" width="14.875" bestFit="1" customWidth="1"/>
    <col min="15631" max="15631" width="4.625" bestFit="1" customWidth="1"/>
    <col min="15873" max="15873" width="23.625" customWidth="1"/>
    <col min="15874" max="15878" width="18.625" customWidth="1"/>
    <col min="15881" max="15881" width="13.75" bestFit="1" customWidth="1"/>
    <col min="15882" max="15882" width="14.875" bestFit="1" customWidth="1"/>
    <col min="15883" max="15883" width="12.625" bestFit="1" customWidth="1"/>
    <col min="15884" max="15884" width="13.75" bestFit="1" customWidth="1"/>
    <col min="15885" max="15885" width="12.625" bestFit="1" customWidth="1"/>
    <col min="15886" max="15886" width="14.875" bestFit="1" customWidth="1"/>
    <col min="15887" max="15887" width="4.625" bestFit="1" customWidth="1"/>
    <col min="16129" max="16129" width="23.625" customWidth="1"/>
    <col min="16130" max="16134" width="18.625" customWidth="1"/>
    <col min="16137" max="16137" width="13.75" bestFit="1" customWidth="1"/>
    <col min="16138" max="16138" width="14.875" bestFit="1" customWidth="1"/>
    <col min="16139" max="16139" width="12.625" bestFit="1" customWidth="1"/>
    <col min="16140" max="16140" width="13.75" bestFit="1" customWidth="1"/>
    <col min="16141" max="16141" width="12.625" bestFit="1" customWidth="1"/>
    <col min="16142" max="16142" width="14.875" bestFit="1" customWidth="1"/>
    <col min="16143" max="16143" width="4.625" bestFit="1" customWidth="1"/>
  </cols>
  <sheetData>
    <row r="1" spans="1:13" ht="17.25" x14ac:dyDescent="0.2">
      <c r="A1" s="1"/>
      <c r="B1" s="2" t="s">
        <v>47</v>
      </c>
      <c r="C1" s="3"/>
      <c r="D1" s="1"/>
      <c r="E1" s="1"/>
      <c r="F1" s="1"/>
    </row>
    <row r="2" spans="1:13" ht="14.25" thickBot="1" x14ac:dyDescent="0.2">
      <c r="A2" s="1" t="s">
        <v>0</v>
      </c>
      <c r="B2" s="1"/>
      <c r="C2" s="1"/>
      <c r="D2" s="1"/>
      <c r="E2" s="1"/>
      <c r="F2" s="4" t="s">
        <v>1</v>
      </c>
    </row>
    <row r="3" spans="1:13" ht="14.25" thickTop="1" x14ac:dyDescent="0.15">
      <c r="A3" s="5"/>
      <c r="B3" s="6" t="s">
        <v>54</v>
      </c>
      <c r="C3" s="7" t="s">
        <v>55</v>
      </c>
      <c r="D3" s="7"/>
      <c r="E3" s="7"/>
      <c r="F3" s="36"/>
    </row>
    <row r="4" spans="1:13" x14ac:dyDescent="0.15">
      <c r="A4" s="8" t="s">
        <v>2</v>
      </c>
      <c r="B4" s="28"/>
      <c r="C4" s="37" t="s">
        <v>3</v>
      </c>
      <c r="D4" s="38" t="s">
        <v>4</v>
      </c>
      <c r="E4" s="39"/>
      <c r="F4" s="40" t="s">
        <v>5</v>
      </c>
    </row>
    <row r="5" spans="1:13" x14ac:dyDescent="0.15">
      <c r="A5" s="10"/>
      <c r="B5" s="41" t="s">
        <v>6</v>
      </c>
      <c r="C5" s="42"/>
      <c r="D5" s="43" t="s">
        <v>7</v>
      </c>
      <c r="E5" s="43" t="s">
        <v>8</v>
      </c>
      <c r="F5" s="44" t="s">
        <v>9</v>
      </c>
    </row>
    <row r="6" spans="1:13" x14ac:dyDescent="0.15">
      <c r="A6" s="11"/>
      <c r="B6" s="12"/>
      <c r="C6" s="12"/>
      <c r="D6" s="12"/>
      <c r="E6" s="12"/>
      <c r="F6" s="12"/>
    </row>
    <row r="7" spans="1:13" x14ac:dyDescent="0.15">
      <c r="A7" s="13" t="s">
        <v>10</v>
      </c>
      <c r="B7" s="14">
        <f>ROUND(B55,-3)/1000</f>
        <v>1259597158</v>
      </c>
      <c r="C7" s="14">
        <f>ROUND(C55,-3)/1000</f>
        <v>62056905</v>
      </c>
      <c r="D7" s="14">
        <f>ROUND(D55,-3)/1000</f>
        <v>90111391</v>
      </c>
      <c r="E7" s="14">
        <f>ROUND(E55,-3)/1000</f>
        <v>3458388</v>
      </c>
      <c r="F7" s="14">
        <f>ROUND(F55,-3)/1000</f>
        <v>1231542672</v>
      </c>
      <c r="I7" s="15"/>
      <c r="J7" s="15"/>
      <c r="K7" s="15"/>
      <c r="L7" s="15"/>
      <c r="M7" s="15"/>
    </row>
    <row r="8" spans="1:13" x14ac:dyDescent="0.15">
      <c r="A8" s="11"/>
      <c r="B8" s="16"/>
      <c r="C8" s="16"/>
      <c r="D8" s="16"/>
      <c r="E8" s="16"/>
      <c r="F8" s="16"/>
    </row>
    <row r="9" spans="1:13" x14ac:dyDescent="0.15">
      <c r="A9" s="9" t="s">
        <v>11</v>
      </c>
      <c r="B9" s="16">
        <v>634567137</v>
      </c>
      <c r="C9" s="16">
        <v>47110200</v>
      </c>
      <c r="D9" s="16">
        <v>49541013</v>
      </c>
      <c r="E9" s="16">
        <v>1600417</v>
      </c>
      <c r="F9" s="16">
        <v>632136323</v>
      </c>
    </row>
    <row r="10" spans="1:13" x14ac:dyDescent="0.15">
      <c r="A10" s="9" t="s">
        <v>12</v>
      </c>
      <c r="B10" s="16">
        <v>13644479</v>
      </c>
      <c r="C10" s="16">
        <v>0</v>
      </c>
      <c r="D10" s="16">
        <v>1656016</v>
      </c>
      <c r="E10" s="16">
        <v>29006</v>
      </c>
      <c r="F10" s="16">
        <v>11988464</v>
      </c>
      <c r="I10" s="15"/>
      <c r="J10" s="15"/>
      <c r="K10" s="15"/>
      <c r="L10" s="15"/>
      <c r="M10" s="15"/>
    </row>
    <row r="11" spans="1:13" x14ac:dyDescent="0.15">
      <c r="A11" s="9" t="s">
        <v>13</v>
      </c>
      <c r="B11" s="16">
        <v>5867778</v>
      </c>
      <c r="C11" s="16">
        <v>370200</v>
      </c>
      <c r="D11" s="16">
        <v>255146</v>
      </c>
      <c r="E11" s="16">
        <v>15276</v>
      </c>
      <c r="F11" s="16">
        <v>5982833</v>
      </c>
    </row>
    <row r="12" spans="1:13" x14ac:dyDescent="0.15">
      <c r="A12" s="9" t="s">
        <v>14</v>
      </c>
      <c r="B12" s="16">
        <v>675594</v>
      </c>
      <c r="C12" s="16">
        <v>0</v>
      </c>
      <c r="D12" s="16">
        <v>67566</v>
      </c>
      <c r="E12" s="16">
        <v>1840</v>
      </c>
      <c r="F12" s="16">
        <v>608028</v>
      </c>
    </row>
    <row r="13" spans="1:13" x14ac:dyDescent="0.15">
      <c r="A13" s="9" t="s">
        <v>15</v>
      </c>
      <c r="B13" s="16">
        <v>119106</v>
      </c>
      <c r="C13" s="16">
        <v>0</v>
      </c>
      <c r="D13" s="16">
        <v>7014</v>
      </c>
      <c r="E13" s="16">
        <v>214</v>
      </c>
      <c r="F13" s="16">
        <v>112092</v>
      </c>
    </row>
    <row r="14" spans="1:13" x14ac:dyDescent="0.15">
      <c r="A14" s="9"/>
      <c r="B14" s="16"/>
      <c r="C14" s="16"/>
      <c r="D14" s="16"/>
      <c r="E14" s="16"/>
      <c r="F14" s="16"/>
    </row>
    <row r="15" spans="1:13" x14ac:dyDescent="0.15">
      <c r="A15" s="9" t="s">
        <v>16</v>
      </c>
      <c r="B15" s="16">
        <v>68335906</v>
      </c>
      <c r="C15" s="16">
        <v>6535400</v>
      </c>
      <c r="D15" s="16">
        <v>5127422</v>
      </c>
      <c r="E15" s="16">
        <v>141299</v>
      </c>
      <c r="F15" s="16">
        <v>69743884</v>
      </c>
    </row>
    <row r="16" spans="1:13" x14ac:dyDescent="0.15">
      <c r="A16" s="9" t="s">
        <v>17</v>
      </c>
      <c r="B16" s="16">
        <v>1554051</v>
      </c>
      <c r="C16" s="16">
        <v>0</v>
      </c>
      <c r="D16" s="16">
        <v>701221</v>
      </c>
      <c r="E16" s="16">
        <v>35456</v>
      </c>
      <c r="F16" s="16">
        <v>852831</v>
      </c>
    </row>
    <row r="17" spans="1:13" x14ac:dyDescent="0.15">
      <c r="A17" s="9" t="s">
        <v>18</v>
      </c>
      <c r="B17" s="16">
        <v>494885900</v>
      </c>
      <c r="C17" s="16">
        <v>36889100</v>
      </c>
      <c r="D17" s="16">
        <v>39438882</v>
      </c>
      <c r="E17" s="16">
        <v>1244876</v>
      </c>
      <c r="F17" s="16">
        <v>492336118</v>
      </c>
    </row>
    <row r="18" spans="1:13" x14ac:dyDescent="0.15">
      <c r="A18" s="9" t="s">
        <v>19</v>
      </c>
      <c r="B18" s="16">
        <v>11495791</v>
      </c>
      <c r="C18" s="16">
        <v>418300</v>
      </c>
      <c r="D18" s="16">
        <v>484075</v>
      </c>
      <c r="E18" s="16">
        <v>28611</v>
      </c>
      <c r="F18" s="16">
        <v>11430016</v>
      </c>
    </row>
    <row r="19" spans="1:13" x14ac:dyDescent="0.15">
      <c r="A19" s="9" t="s">
        <v>20</v>
      </c>
      <c r="B19" s="16">
        <v>37988530</v>
      </c>
      <c r="C19" s="16">
        <v>2897200</v>
      </c>
      <c r="D19" s="16">
        <v>1803672</v>
      </c>
      <c r="E19" s="16">
        <v>103841</v>
      </c>
      <c r="F19" s="16">
        <v>39082058</v>
      </c>
    </row>
    <row r="20" spans="1:13" x14ac:dyDescent="0.15">
      <c r="A20" s="9"/>
      <c r="B20" s="16"/>
      <c r="C20" s="16"/>
      <c r="D20" s="16"/>
      <c r="E20" s="16"/>
      <c r="F20" s="16"/>
    </row>
    <row r="21" spans="1:13" x14ac:dyDescent="0.15">
      <c r="A21" s="9" t="s">
        <v>21</v>
      </c>
      <c r="B21" s="16">
        <v>10055465</v>
      </c>
      <c r="C21" s="16">
        <v>1538000</v>
      </c>
      <c r="D21" s="16">
        <v>1196037</v>
      </c>
      <c r="E21" s="16">
        <v>1165</v>
      </c>
      <c r="F21" s="16">
        <v>10397428</v>
      </c>
      <c r="I21" s="15"/>
      <c r="J21" s="15"/>
      <c r="K21" s="15"/>
      <c r="L21" s="15"/>
      <c r="M21" s="15"/>
    </row>
    <row r="22" spans="1:13" x14ac:dyDescent="0.15">
      <c r="A22" s="9" t="s">
        <v>22</v>
      </c>
      <c r="B22" s="16">
        <v>787041</v>
      </c>
      <c r="C22" s="16">
        <v>470300</v>
      </c>
      <c r="D22" s="16">
        <v>127193</v>
      </c>
      <c r="E22" s="16">
        <v>42</v>
      </c>
      <c r="F22" s="16">
        <v>1130148</v>
      </c>
    </row>
    <row r="23" spans="1:13" x14ac:dyDescent="0.15">
      <c r="A23" s="9" t="s">
        <v>23</v>
      </c>
      <c r="B23" s="16">
        <v>8892908</v>
      </c>
      <c r="C23" s="16">
        <v>1067700</v>
      </c>
      <c r="D23" s="16">
        <v>1056524</v>
      </c>
      <c r="E23" s="16">
        <v>1118</v>
      </c>
      <c r="F23" s="16">
        <v>8904084</v>
      </c>
    </row>
    <row r="24" spans="1:13" x14ac:dyDescent="0.15">
      <c r="A24" s="9" t="s">
        <v>24</v>
      </c>
      <c r="B24" s="16">
        <v>375516</v>
      </c>
      <c r="C24" s="16" t="s">
        <v>48</v>
      </c>
      <c r="D24" s="16">
        <v>12320</v>
      </c>
      <c r="E24" s="16">
        <v>5</v>
      </c>
      <c r="F24" s="16">
        <v>363196</v>
      </c>
    </row>
    <row r="25" spans="1:13" x14ac:dyDescent="0.15">
      <c r="A25" s="9"/>
      <c r="B25" s="16"/>
      <c r="C25" s="16"/>
      <c r="D25" s="16"/>
      <c r="E25" s="16"/>
      <c r="F25" s="16"/>
    </row>
    <row r="26" spans="1:13" x14ac:dyDescent="0.15">
      <c r="A26" s="9" t="s">
        <v>25</v>
      </c>
      <c r="B26" s="16">
        <v>21131476</v>
      </c>
      <c r="C26" s="16">
        <v>1554800</v>
      </c>
      <c r="D26" s="16">
        <v>1652893</v>
      </c>
      <c r="E26" s="16">
        <v>59562</v>
      </c>
      <c r="F26" s="16">
        <v>21033383</v>
      </c>
      <c r="I26" s="15"/>
      <c r="J26" s="15"/>
      <c r="K26" s="15"/>
      <c r="L26" s="15"/>
      <c r="M26" s="15"/>
    </row>
    <row r="27" spans="1:13" x14ac:dyDescent="0.15">
      <c r="A27" s="9" t="s">
        <v>26</v>
      </c>
      <c r="B27" s="16">
        <v>16166562</v>
      </c>
      <c r="C27" s="16">
        <v>1220300</v>
      </c>
      <c r="D27" s="16">
        <v>1206969</v>
      </c>
      <c r="E27" s="16">
        <v>25066</v>
      </c>
      <c r="F27" s="16">
        <v>16179893</v>
      </c>
    </row>
    <row r="28" spans="1:13" x14ac:dyDescent="0.15">
      <c r="A28" s="17" t="s">
        <v>27</v>
      </c>
      <c r="B28" s="16">
        <v>1659562</v>
      </c>
      <c r="C28" s="16">
        <v>192900</v>
      </c>
      <c r="D28" s="16">
        <v>60878</v>
      </c>
      <c r="E28" s="16">
        <v>8154</v>
      </c>
      <c r="F28" s="16">
        <v>1791584</v>
      </c>
    </row>
    <row r="29" spans="1:13" x14ac:dyDescent="0.15">
      <c r="A29" s="9" t="s">
        <v>28</v>
      </c>
      <c r="B29" s="16">
        <v>2579926</v>
      </c>
      <c r="C29" s="16">
        <v>141600</v>
      </c>
      <c r="D29" s="16">
        <v>240637</v>
      </c>
      <c r="E29" s="16">
        <v>20863</v>
      </c>
      <c r="F29" s="16">
        <v>2480890</v>
      </c>
    </row>
    <row r="30" spans="1:13" x14ac:dyDescent="0.15">
      <c r="A30" s="9" t="s">
        <v>29</v>
      </c>
      <c r="B30" s="16">
        <v>725426</v>
      </c>
      <c r="C30" s="16">
        <v>0</v>
      </c>
      <c r="D30" s="16">
        <v>144408</v>
      </c>
      <c r="E30" s="16">
        <v>5478</v>
      </c>
      <c r="F30" s="16">
        <v>581017</v>
      </c>
    </row>
    <row r="31" spans="1:13" x14ac:dyDescent="0.15">
      <c r="A31" s="9"/>
      <c r="B31" s="16"/>
      <c r="C31" s="16"/>
      <c r="D31" s="16"/>
      <c r="E31" s="16"/>
      <c r="F31" s="16"/>
    </row>
    <row r="32" spans="1:13" x14ac:dyDescent="0.15">
      <c r="A32" s="18" t="s">
        <v>30</v>
      </c>
      <c r="B32" s="16">
        <v>338382</v>
      </c>
      <c r="C32" s="16">
        <v>94000</v>
      </c>
      <c r="D32" s="16">
        <v>159237</v>
      </c>
      <c r="E32" s="16">
        <v>0</v>
      </c>
      <c r="F32" s="16">
        <v>273144</v>
      </c>
    </row>
    <row r="33" spans="1:15" x14ac:dyDescent="0.15">
      <c r="A33" s="9" t="s">
        <v>31</v>
      </c>
      <c r="B33" s="16">
        <v>4435682</v>
      </c>
      <c r="C33" s="16">
        <v>22320</v>
      </c>
      <c r="D33" s="16">
        <v>90030</v>
      </c>
      <c r="E33" s="16">
        <v>390</v>
      </c>
      <c r="F33" s="16">
        <v>4367973</v>
      </c>
    </row>
    <row r="34" spans="1:15" x14ac:dyDescent="0.15">
      <c r="A34" s="9" t="s">
        <v>32</v>
      </c>
      <c r="B34" s="16">
        <v>7710</v>
      </c>
      <c r="C34" s="16">
        <v>0</v>
      </c>
      <c r="D34" s="16">
        <v>3598</v>
      </c>
      <c r="E34" s="16">
        <v>0</v>
      </c>
      <c r="F34" s="16">
        <v>4113</v>
      </c>
    </row>
    <row r="35" spans="1:15" x14ac:dyDescent="0.15">
      <c r="A35" s="9" t="s">
        <v>33</v>
      </c>
      <c r="B35" s="16">
        <v>81816</v>
      </c>
      <c r="C35" s="16">
        <v>0</v>
      </c>
      <c r="D35" s="16">
        <v>18224</v>
      </c>
      <c r="E35" s="16">
        <v>0</v>
      </c>
      <c r="F35" s="16">
        <v>63592</v>
      </c>
    </row>
    <row r="36" spans="1:15" x14ac:dyDescent="0.15">
      <c r="A36" s="9"/>
      <c r="B36" s="16"/>
      <c r="C36" s="16"/>
      <c r="D36" s="16"/>
      <c r="E36" s="16"/>
      <c r="F36" s="16"/>
    </row>
    <row r="37" spans="1:15" x14ac:dyDescent="0.15">
      <c r="A37" s="9" t="s">
        <v>34</v>
      </c>
      <c r="B37" s="16">
        <v>3970841</v>
      </c>
      <c r="C37" s="16">
        <v>874700</v>
      </c>
      <c r="D37" s="16">
        <v>1038792</v>
      </c>
      <c r="E37" s="16">
        <v>1824</v>
      </c>
      <c r="F37" s="16">
        <v>3806749</v>
      </c>
      <c r="I37" s="15"/>
      <c r="J37" s="15"/>
      <c r="K37" s="15"/>
      <c r="L37" s="15"/>
      <c r="M37" s="15"/>
    </row>
    <row r="38" spans="1:15" x14ac:dyDescent="0.15">
      <c r="A38" s="9" t="s">
        <v>35</v>
      </c>
      <c r="B38" s="16">
        <v>3856891</v>
      </c>
      <c r="C38" s="16">
        <v>852700</v>
      </c>
      <c r="D38" s="16">
        <v>1027092</v>
      </c>
      <c r="E38" s="16">
        <v>1775</v>
      </c>
      <c r="F38" s="16">
        <v>3682499</v>
      </c>
    </row>
    <row r="39" spans="1:15" x14ac:dyDescent="0.15">
      <c r="A39" s="9" t="s">
        <v>36</v>
      </c>
      <c r="B39" s="16">
        <v>113950</v>
      </c>
      <c r="C39" s="16">
        <v>22000</v>
      </c>
      <c r="D39" s="16">
        <v>11700</v>
      </c>
      <c r="E39" s="16">
        <v>49</v>
      </c>
      <c r="F39" s="16">
        <v>124250</v>
      </c>
    </row>
    <row r="40" spans="1:15" x14ac:dyDescent="0.15">
      <c r="A40" s="9" t="s">
        <v>37</v>
      </c>
      <c r="B40" s="16">
        <v>4475318</v>
      </c>
      <c r="C40" s="16">
        <v>0</v>
      </c>
      <c r="D40" s="16">
        <v>464082</v>
      </c>
      <c r="E40" s="16">
        <v>19608</v>
      </c>
      <c r="F40" s="16">
        <v>4011235</v>
      </c>
      <c r="I40" s="45"/>
      <c r="J40" s="45"/>
      <c r="K40" s="45"/>
      <c r="L40" s="45"/>
      <c r="M40" s="45"/>
    </row>
    <row r="41" spans="1:15" x14ac:dyDescent="0.15">
      <c r="A41" s="9" t="s">
        <v>38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I41" s="45"/>
      <c r="J41" s="45"/>
      <c r="K41" s="45"/>
      <c r="L41" s="45"/>
      <c r="M41" s="45"/>
    </row>
    <row r="42" spans="1:15" x14ac:dyDescent="0.15">
      <c r="A42" s="9" t="s">
        <v>39</v>
      </c>
      <c r="B42" s="16">
        <v>468326907</v>
      </c>
      <c r="C42" s="16">
        <v>9762585</v>
      </c>
      <c r="D42" s="16">
        <v>30856435</v>
      </c>
      <c r="E42" s="16">
        <v>1353076</v>
      </c>
      <c r="F42" s="16">
        <v>447233057</v>
      </c>
      <c r="I42" s="45"/>
      <c r="J42" s="45"/>
      <c r="K42" s="45"/>
      <c r="L42" s="45"/>
      <c r="M42" s="45"/>
    </row>
    <row r="43" spans="1:15" x14ac:dyDescent="0.15">
      <c r="A43" s="9" t="s">
        <v>40</v>
      </c>
      <c r="B43" s="16">
        <v>25517854</v>
      </c>
      <c r="C43" s="16" t="s">
        <v>48</v>
      </c>
      <c r="D43" s="16">
        <v>845405</v>
      </c>
      <c r="E43" s="16">
        <v>45040</v>
      </c>
      <c r="F43" s="16">
        <v>24672449</v>
      </c>
      <c r="I43" s="45"/>
      <c r="J43" s="45"/>
      <c r="K43" s="45"/>
      <c r="L43" s="45"/>
      <c r="M43" s="45"/>
    </row>
    <row r="44" spans="1:15" x14ac:dyDescent="0.15">
      <c r="A44" s="9" t="s">
        <v>41</v>
      </c>
      <c r="B44" s="16">
        <v>66317101</v>
      </c>
      <c r="C44" s="16" t="s">
        <v>48</v>
      </c>
      <c r="D44" s="16">
        <v>2647754</v>
      </c>
      <c r="E44" s="16">
        <v>245532</v>
      </c>
      <c r="F44" s="16">
        <v>63669347</v>
      </c>
      <c r="I44" s="45"/>
      <c r="J44" s="45"/>
      <c r="K44" s="45"/>
      <c r="L44" s="45"/>
      <c r="M44" s="45"/>
    </row>
    <row r="45" spans="1:15" x14ac:dyDescent="0.15">
      <c r="A45" s="9"/>
      <c r="B45" s="16"/>
      <c r="C45" s="16"/>
      <c r="D45" s="16"/>
      <c r="E45" s="16"/>
      <c r="F45" s="16"/>
      <c r="I45" s="45"/>
      <c r="J45" s="45"/>
      <c r="K45" s="45"/>
      <c r="L45" s="45"/>
      <c r="M45" s="45"/>
    </row>
    <row r="46" spans="1:15" x14ac:dyDescent="0.15">
      <c r="A46" s="9" t="s">
        <v>42</v>
      </c>
      <c r="B46" s="16">
        <f>ROUND(B60,-3)/1000</f>
        <v>20371470</v>
      </c>
      <c r="C46" s="16">
        <f>ROUND(C60,-3)/1000</f>
        <v>1100300</v>
      </c>
      <c r="D46" s="16">
        <f>ROUND(D60,-3)/1000</f>
        <v>1597891</v>
      </c>
      <c r="E46" s="16">
        <f>ROUND(E60,-3)/1000</f>
        <v>131774</v>
      </c>
      <c r="F46" s="16">
        <f>ROUND(F60,-3)/1000</f>
        <v>19873879</v>
      </c>
      <c r="I46" s="15"/>
      <c r="J46" s="15"/>
      <c r="K46" s="15"/>
      <c r="L46" s="15"/>
      <c r="M46" s="15"/>
      <c r="N46" s="15"/>
      <c r="O46" s="15"/>
    </row>
    <row r="47" spans="1:15" x14ac:dyDescent="0.15">
      <c r="A47" s="9" t="s">
        <v>43</v>
      </c>
      <c r="B47" s="16">
        <f t="shared" ref="B47:F50" si="0">ROUND(B61,-3)/1000</f>
        <v>828640</v>
      </c>
      <c r="C47" s="16">
        <f t="shared" si="0"/>
        <v>0</v>
      </c>
      <c r="D47" s="16">
        <f t="shared" si="0"/>
        <v>97860</v>
      </c>
      <c r="E47" s="16">
        <f t="shared" si="0"/>
        <v>7700</v>
      </c>
      <c r="F47" s="16">
        <f t="shared" si="0"/>
        <v>730780</v>
      </c>
    </row>
    <row r="48" spans="1:15" x14ac:dyDescent="0.15">
      <c r="A48" s="9" t="s">
        <v>44</v>
      </c>
      <c r="B48" s="16">
        <f t="shared" si="0"/>
        <v>2835011</v>
      </c>
      <c r="C48" s="16">
        <f t="shared" si="0"/>
        <v>0</v>
      </c>
      <c r="D48" s="16">
        <f t="shared" si="0"/>
        <v>175674</v>
      </c>
      <c r="E48" s="16">
        <f t="shared" si="0"/>
        <v>16809</v>
      </c>
      <c r="F48" s="16">
        <f t="shared" si="0"/>
        <v>2659337</v>
      </c>
    </row>
    <row r="49" spans="1:7" x14ac:dyDescent="0.15">
      <c r="A49" s="9" t="s">
        <v>45</v>
      </c>
      <c r="B49" s="16">
        <f t="shared" si="0"/>
        <v>157625</v>
      </c>
      <c r="C49" s="16">
        <f t="shared" si="0"/>
        <v>0</v>
      </c>
      <c r="D49" s="16">
        <f t="shared" si="0"/>
        <v>79745</v>
      </c>
      <c r="E49" s="16">
        <f t="shared" si="0"/>
        <v>3007</v>
      </c>
      <c r="F49" s="16">
        <f t="shared" si="0"/>
        <v>77879</v>
      </c>
    </row>
    <row r="50" spans="1:7" x14ac:dyDescent="0.15">
      <c r="A50" s="10" t="s">
        <v>46</v>
      </c>
      <c r="B50" s="16">
        <f t="shared" si="0"/>
        <v>16550194</v>
      </c>
      <c r="C50" s="16">
        <f t="shared" si="0"/>
        <v>1100300</v>
      </c>
      <c r="D50" s="16">
        <f t="shared" si="0"/>
        <v>1244612</v>
      </c>
      <c r="E50" s="16">
        <f t="shared" si="0"/>
        <v>104258</v>
      </c>
      <c r="F50" s="16">
        <f t="shared" si="0"/>
        <v>16405882</v>
      </c>
    </row>
    <row r="51" spans="1:7" x14ac:dyDescent="0.15">
      <c r="B51" s="19"/>
      <c r="C51" s="19"/>
      <c r="D51" s="19"/>
      <c r="E51" s="19"/>
      <c r="F51" s="19"/>
    </row>
    <row r="53" spans="1:7" x14ac:dyDescent="0.15">
      <c r="B53" s="15"/>
      <c r="C53" s="15"/>
      <c r="D53" s="15"/>
      <c r="E53" s="15"/>
      <c r="F53" s="15"/>
    </row>
    <row r="54" spans="1:7" x14ac:dyDescent="0.15">
      <c r="B54" s="15"/>
    </row>
    <row r="55" spans="1:7" hidden="1" x14ac:dyDescent="0.15">
      <c r="A55" s="21" t="s">
        <v>49</v>
      </c>
      <c r="B55" s="22">
        <f>SUM(B56,B57,B60)</f>
        <v>1259597158225</v>
      </c>
      <c r="C55" s="22">
        <f>SUM(C56,C57,C60)</f>
        <v>62056905000</v>
      </c>
      <c r="D55" s="22">
        <f>SUM(D56,D57,D60)</f>
        <v>90111391154</v>
      </c>
      <c r="E55" s="22">
        <f>SUM(E56,E57,E60)</f>
        <v>3458387721</v>
      </c>
      <c r="F55" s="22">
        <f>SUM(F56,F57,F60)</f>
        <v>1231542672071</v>
      </c>
    </row>
    <row r="56" spans="1:7" hidden="1" x14ac:dyDescent="0.15">
      <c r="A56" s="23" t="s">
        <v>50</v>
      </c>
      <c r="B56" s="25">
        <f>1242889339748-7634492125</f>
        <v>1235254847623</v>
      </c>
      <c r="C56" s="25">
        <f>60956605000-874700000</f>
        <v>60081905000</v>
      </c>
      <c r="D56" s="25">
        <f>88787034346-1312326287</f>
        <v>87474708059</v>
      </c>
      <c r="E56" s="25">
        <f>3351122411-26332553</f>
        <v>3324789858</v>
      </c>
      <c r="F56" s="25">
        <f>1215058910402-7196865838</f>
        <v>1207862044564</v>
      </c>
      <c r="G56" t="s">
        <v>51</v>
      </c>
    </row>
    <row r="57" spans="1:7" hidden="1" x14ac:dyDescent="0.15">
      <c r="A57" s="26" t="s">
        <v>34</v>
      </c>
      <c r="B57" s="27">
        <f>SUM(B58:B59)</f>
        <v>3970841000</v>
      </c>
      <c r="C57" s="27">
        <f>SUM(C58:C59)</f>
        <v>874700000</v>
      </c>
      <c r="D57" s="27">
        <f>SUM(D58:D59)</f>
        <v>1038792000</v>
      </c>
      <c r="E57" s="27">
        <f>SUM(E58:E59)</f>
        <v>1824000</v>
      </c>
      <c r="F57" s="27">
        <f>SUM(F58:F59)</f>
        <v>3806749000</v>
      </c>
    </row>
    <row r="58" spans="1:7" hidden="1" x14ac:dyDescent="0.15">
      <c r="A58" s="28" t="s">
        <v>35</v>
      </c>
      <c r="B58" s="30">
        <v>3856891000</v>
      </c>
      <c r="C58" s="30">
        <v>852700000</v>
      </c>
      <c r="D58" s="30">
        <v>1027092000</v>
      </c>
      <c r="E58" s="30">
        <v>1775000</v>
      </c>
      <c r="F58" s="30">
        <v>3682499000</v>
      </c>
    </row>
    <row r="59" spans="1:7" hidden="1" x14ac:dyDescent="0.15">
      <c r="A59" s="28" t="s">
        <v>36</v>
      </c>
      <c r="B59" s="30">
        <v>113950000</v>
      </c>
      <c r="C59" s="30">
        <v>22000000</v>
      </c>
      <c r="D59" s="30">
        <v>11700000</v>
      </c>
      <c r="E59" s="30">
        <v>49000</v>
      </c>
      <c r="F59" s="30">
        <v>124250000</v>
      </c>
    </row>
    <row r="60" spans="1:7" hidden="1" x14ac:dyDescent="0.15">
      <c r="A60" s="31" t="s">
        <v>42</v>
      </c>
      <c r="B60" s="24">
        <f>SUM(B61:B64)</f>
        <v>20371469602</v>
      </c>
      <c r="C60" s="24">
        <f>SUM(C61:C64)</f>
        <v>1100300000</v>
      </c>
      <c r="D60" s="24">
        <f>SUM(D61:D64)</f>
        <v>1597891095</v>
      </c>
      <c r="E60" s="24">
        <f>SUM(E61:E64)</f>
        <v>131773863</v>
      </c>
      <c r="F60" s="24">
        <f>SUM(F61:F64)</f>
        <v>19873878507</v>
      </c>
    </row>
    <row r="61" spans="1:7" hidden="1" x14ac:dyDescent="0.15">
      <c r="A61" s="32" t="s">
        <v>43</v>
      </c>
      <c r="B61" s="46">
        <v>828640000</v>
      </c>
      <c r="C61" s="29"/>
      <c r="D61" s="46">
        <v>97860000</v>
      </c>
      <c r="E61" s="46">
        <v>7700000</v>
      </c>
      <c r="F61" s="46">
        <v>730780000</v>
      </c>
    </row>
    <row r="62" spans="1:7" hidden="1" x14ac:dyDescent="0.15">
      <c r="A62" s="33" t="s">
        <v>44</v>
      </c>
      <c r="B62" s="46">
        <v>2835011000</v>
      </c>
      <c r="C62" s="29"/>
      <c r="D62" s="46">
        <v>175674000</v>
      </c>
      <c r="E62" s="46">
        <v>16809000</v>
      </c>
      <c r="F62" s="46">
        <v>2659337000</v>
      </c>
    </row>
    <row r="63" spans="1:7" hidden="1" x14ac:dyDescent="0.15">
      <c r="A63" s="34" t="s">
        <v>45</v>
      </c>
      <c r="B63" s="47">
        <v>157624845</v>
      </c>
      <c r="C63" s="47">
        <v>0</v>
      </c>
      <c r="D63" s="47">
        <v>79745470</v>
      </c>
      <c r="E63" s="47">
        <v>3006931</v>
      </c>
      <c r="F63" s="47">
        <v>77879375</v>
      </c>
      <c r="G63" t="s">
        <v>52</v>
      </c>
    </row>
    <row r="64" spans="1:7" hidden="1" x14ac:dyDescent="0.15">
      <c r="A64" s="35" t="s">
        <v>46</v>
      </c>
      <c r="B64" s="48">
        <v>16550193757</v>
      </c>
      <c r="C64" s="48">
        <v>1100300000</v>
      </c>
      <c r="D64" s="48">
        <v>1244611625</v>
      </c>
      <c r="E64" s="48">
        <v>104257932</v>
      </c>
      <c r="F64" s="48">
        <v>16405882132</v>
      </c>
      <c r="G64" t="s">
        <v>53</v>
      </c>
    </row>
    <row r="65" spans="1:6" x14ac:dyDescent="0.15">
      <c r="A65" s="20"/>
      <c r="B65" s="15"/>
      <c r="C65" s="15"/>
      <c r="D65" s="15"/>
      <c r="E65" s="15"/>
      <c r="F65" s="15"/>
    </row>
    <row r="66" spans="1:6" x14ac:dyDescent="0.15">
      <c r="B66" s="15"/>
      <c r="C66" s="15"/>
      <c r="D66" s="15"/>
      <c r="E66" s="15"/>
      <c r="F66" s="15"/>
    </row>
    <row r="67" spans="1:6" x14ac:dyDescent="0.15">
      <c r="C67" s="15"/>
      <c r="D67" s="15"/>
      <c r="E67" s="15"/>
    </row>
    <row r="68" spans="1:6" x14ac:dyDescent="0.15">
      <c r="C68" s="15"/>
      <c r="D68" s="15"/>
      <c r="E68" s="15"/>
    </row>
    <row r="69" spans="1:6" x14ac:dyDescent="0.15">
      <c r="C69" s="15"/>
      <c r="D69" s="15"/>
      <c r="E69" s="15"/>
    </row>
    <row r="70" spans="1:6" x14ac:dyDescent="0.15">
      <c r="C70" s="15"/>
      <c r="D70" s="15"/>
      <c r="E70" s="15"/>
    </row>
    <row r="72" spans="1:6" x14ac:dyDescent="0.15">
      <c r="C72" s="15"/>
      <c r="D72" s="15"/>
      <c r="E72" s="15"/>
    </row>
  </sheetData>
  <mergeCells count="1">
    <mergeCell ref="C4:C5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156</vt:lpstr>
      <vt:lpstr>'156'!Print_Area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2020-11-13T07:32:04Z</dcterms:created>
  <dcterms:modified xsi:type="dcterms:W3CDTF">2023-11-15T02:46:28Z</dcterms:modified>
</cp:coreProperties>
</file>