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211CA032-4A70-4288-BFC6-B75F5C604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8" sheetId="4" r:id="rId1"/>
  </sheets>
  <definedNames>
    <definedName name="_xlnm.Print_Area" localSheetId="0">'158'!$A$1:$J$51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4" l="1"/>
  <c r="H55" i="4"/>
  <c r="G55" i="4"/>
  <c r="F55" i="4"/>
  <c r="J55" i="4" s="1"/>
  <c r="E55" i="4"/>
  <c r="D55" i="4"/>
  <c r="I54" i="4"/>
  <c r="H54" i="4"/>
  <c r="G54" i="4"/>
  <c r="F54" i="4"/>
  <c r="J54" i="4" s="1"/>
  <c r="E54" i="4"/>
  <c r="D54" i="4"/>
  <c r="J31" i="4"/>
  <c r="I31" i="4"/>
  <c r="H31" i="4"/>
  <c r="G31" i="4"/>
  <c r="F31" i="4"/>
  <c r="E31" i="4"/>
  <c r="D31" i="4"/>
  <c r="J30" i="4"/>
  <c r="I30" i="4"/>
  <c r="H30" i="4"/>
  <c r="G30" i="4"/>
  <c r="F30" i="4"/>
  <c r="E30" i="4"/>
  <c r="D30" i="4"/>
  <c r="J28" i="4"/>
  <c r="I28" i="4"/>
  <c r="H28" i="4"/>
  <c r="G28" i="4"/>
  <c r="F28" i="4"/>
  <c r="E28" i="4"/>
  <c r="D28" i="4"/>
  <c r="J26" i="4"/>
  <c r="I26" i="4"/>
  <c r="H26" i="4"/>
  <c r="G26" i="4"/>
  <c r="F26" i="4"/>
  <c r="E26" i="4"/>
  <c r="D26" i="4"/>
  <c r="J25" i="4"/>
  <c r="I25" i="4"/>
  <c r="H25" i="4"/>
  <c r="G25" i="4"/>
  <c r="F25" i="4"/>
  <c r="E25" i="4"/>
  <c r="D25" i="4"/>
  <c r="J24" i="4"/>
  <c r="I24" i="4"/>
  <c r="H24" i="4"/>
  <c r="G24" i="4"/>
  <c r="F24" i="4"/>
  <c r="E24" i="4"/>
  <c r="D24" i="4"/>
  <c r="J23" i="4"/>
  <c r="I23" i="4"/>
  <c r="H23" i="4"/>
  <c r="G23" i="4"/>
  <c r="F23" i="4"/>
  <c r="E23" i="4"/>
  <c r="D23" i="4"/>
  <c r="J22" i="4"/>
  <c r="I22" i="4"/>
  <c r="H22" i="4"/>
  <c r="G22" i="4"/>
  <c r="F22" i="4"/>
  <c r="E22" i="4"/>
  <c r="D22" i="4"/>
  <c r="J20" i="4"/>
  <c r="I20" i="4"/>
  <c r="H20" i="4"/>
  <c r="G20" i="4"/>
  <c r="F20" i="4"/>
  <c r="E20" i="4"/>
  <c r="D20" i="4"/>
  <c r="J19" i="4"/>
  <c r="I19" i="4"/>
  <c r="H19" i="4"/>
  <c r="G19" i="4"/>
  <c r="F19" i="4"/>
  <c r="E19" i="4"/>
  <c r="D19" i="4"/>
  <c r="J18" i="4"/>
  <c r="I18" i="4"/>
  <c r="H18" i="4"/>
  <c r="G18" i="4"/>
  <c r="F18" i="4"/>
  <c r="E18" i="4"/>
  <c r="D18" i="4"/>
  <c r="J17" i="4"/>
  <c r="I17" i="4"/>
  <c r="H17" i="4"/>
  <c r="G17" i="4"/>
  <c r="F17" i="4"/>
  <c r="E17" i="4"/>
  <c r="D17" i="4"/>
  <c r="J16" i="4"/>
  <c r="I16" i="4"/>
  <c r="H16" i="4"/>
  <c r="G16" i="4"/>
  <c r="F16" i="4"/>
  <c r="E16" i="4"/>
  <c r="D16" i="4"/>
  <c r="J14" i="4"/>
  <c r="I14" i="4"/>
  <c r="H14" i="4"/>
  <c r="G14" i="4"/>
  <c r="F14" i="4"/>
  <c r="E14" i="4"/>
  <c r="D14" i="4"/>
  <c r="J12" i="4"/>
  <c r="I12" i="4"/>
  <c r="H12" i="4"/>
  <c r="G12" i="4"/>
  <c r="F12" i="4"/>
  <c r="E12" i="4"/>
  <c r="D12" i="4"/>
</calcChain>
</file>

<file path=xl/sharedStrings.xml><?xml version="1.0" encoding="utf-8"?>
<sst xmlns="http://schemas.openxmlformats.org/spreadsheetml/2006/main" count="48" uniqueCount="34">
  <si>
    <t>（単位　1000円，％）</t>
  </si>
  <si>
    <t>年         度</t>
  </si>
  <si>
    <t>調 定 額</t>
  </si>
  <si>
    <t>収 入 額</t>
  </si>
  <si>
    <t>不納欠損額</t>
  </si>
  <si>
    <t>未収入額</t>
  </si>
  <si>
    <t>徴 収 率 1)</t>
  </si>
  <si>
    <t>税         目</t>
  </si>
  <si>
    <t>現年度分</t>
  </si>
  <si>
    <t>平成</t>
    <rPh sb="0" eb="2">
      <t>ヘイセイ</t>
    </rPh>
    <phoneticPr fontId="3"/>
  </si>
  <si>
    <t>年度</t>
    <rPh sb="0" eb="2">
      <t>ネンド</t>
    </rPh>
    <phoneticPr fontId="3"/>
  </si>
  <si>
    <t>　</t>
  </si>
  <si>
    <t xml:space="preserve"> 普      通      税</t>
  </si>
  <si>
    <t xml:space="preserve">   県     民     税</t>
  </si>
  <si>
    <t xml:space="preserve">   事     業     税</t>
  </si>
  <si>
    <t xml:space="preserve"> 　地 方 消 費 税</t>
    <rPh sb="2" eb="3">
      <t>チ</t>
    </rPh>
    <rPh sb="4" eb="5">
      <t>ホウ</t>
    </rPh>
    <rPh sb="6" eb="7">
      <t>ケ</t>
    </rPh>
    <rPh sb="8" eb="9">
      <t>ヒ</t>
    </rPh>
    <rPh sb="10" eb="11">
      <t>ゼイ</t>
    </rPh>
    <phoneticPr fontId="3"/>
  </si>
  <si>
    <t xml:space="preserve">   不 動 産 取 得 税</t>
  </si>
  <si>
    <t xml:space="preserve">   県 た ば こ 税</t>
  </si>
  <si>
    <t xml:space="preserve">   ゴルフ場利用税</t>
  </si>
  <si>
    <t xml:space="preserve"> 　自  動  車  税</t>
    <rPh sb="2" eb="3">
      <t>ジ</t>
    </rPh>
    <rPh sb="5" eb="6">
      <t>ドウ</t>
    </rPh>
    <rPh sb="8" eb="9">
      <t>クルマ</t>
    </rPh>
    <rPh sb="11" eb="12">
      <t>ゼイ</t>
    </rPh>
    <phoneticPr fontId="3"/>
  </si>
  <si>
    <t xml:space="preserve"> 　鉱     区     税</t>
    <rPh sb="2" eb="3">
      <t>コウ</t>
    </rPh>
    <rPh sb="8" eb="9">
      <t>ク</t>
    </rPh>
    <rPh sb="14" eb="15">
      <t>ゼイ</t>
    </rPh>
    <phoneticPr fontId="3"/>
  </si>
  <si>
    <t xml:space="preserve">   軽 油 引 取 税</t>
  </si>
  <si>
    <t xml:space="preserve"> 目      的      税</t>
  </si>
  <si>
    <t>　 狩     猟     税</t>
    <rPh sb="2" eb="3">
      <t>カリ</t>
    </rPh>
    <rPh sb="8" eb="9">
      <t>リョウ</t>
    </rPh>
    <rPh sb="14" eb="15">
      <t>ゼイ</t>
    </rPh>
    <phoneticPr fontId="3"/>
  </si>
  <si>
    <t>　 産 業 廃 棄 物 税</t>
    <rPh sb="2" eb="3">
      <t>サン</t>
    </rPh>
    <rPh sb="4" eb="5">
      <t>ギョウ</t>
    </rPh>
    <rPh sb="6" eb="7">
      <t>ハイ</t>
    </rPh>
    <rPh sb="8" eb="9">
      <t>ス</t>
    </rPh>
    <rPh sb="10" eb="11">
      <t>ブツ</t>
    </rPh>
    <rPh sb="12" eb="13">
      <t>ゼイ</t>
    </rPh>
    <phoneticPr fontId="3"/>
  </si>
  <si>
    <t>１５８　県税徴収状況</t>
    <phoneticPr fontId="3"/>
  </si>
  <si>
    <t>　　　　県税務課「県税統計」</t>
    <phoneticPr fontId="3"/>
  </si>
  <si>
    <t>令和</t>
    <rPh sb="0" eb="2">
      <t>レイワ</t>
    </rPh>
    <phoneticPr fontId="3"/>
  </si>
  <si>
    <t xml:space="preserve">  自動車税環境性能割</t>
    <phoneticPr fontId="3"/>
  </si>
  <si>
    <t>注　1）徴収率＝収入額／調定額×100</t>
    <phoneticPr fontId="3"/>
  </si>
  <si>
    <t>下の表に円単位で記入する。（上の表はすべて計算式）</t>
    <rPh sb="0" eb="1">
      <t>シタ</t>
    </rPh>
    <rPh sb="2" eb="3">
      <t>ヒョウ</t>
    </rPh>
    <rPh sb="4" eb="5">
      <t>エン</t>
    </rPh>
    <rPh sb="5" eb="7">
      <t>タンイ</t>
    </rPh>
    <rPh sb="8" eb="10">
      <t>キニュウ</t>
    </rPh>
    <rPh sb="14" eb="15">
      <t>ウエ</t>
    </rPh>
    <rPh sb="16" eb="17">
      <t>ヒョウ</t>
    </rPh>
    <rPh sb="21" eb="24">
      <t>ケイサンシキ</t>
    </rPh>
    <phoneticPr fontId="3"/>
  </si>
  <si>
    <t xml:space="preserve">   自動車税環境性能割</t>
    <phoneticPr fontId="3"/>
  </si>
  <si>
    <t>普通税</t>
    <rPh sb="0" eb="3">
      <t>フツウゼイ</t>
    </rPh>
    <phoneticPr fontId="3"/>
  </si>
  <si>
    <t>目的税</t>
    <rPh sb="0" eb="3">
      <t>モクテキゼイ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</si>
</sst>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#\ ##0"/>
    <numFmt numFmtId="177" formatCode="0.0_);[Red]\(0.0\)"/>
    <numFmt numFmtId="178" formatCode="0.0%"/>
    <numFmt numFmtId="179" formatCode=".\ \ \ #;0000000000000000000000000000000000000000000000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00B0F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3" fontId="4" fillId="2" borderId="0" xfId="0" quotePrefix="1" applyNumberFormat="1" applyFont="1" applyFill="1" applyAlignment="1"/>
    <xf numFmtId="3" fontId="2" fillId="2" borderId="0" xfId="0" applyNumberFormat="1" applyFont="1" applyFill="1" applyAlignment="1"/>
    <xf numFmtId="0" fontId="2" fillId="2" borderId="0" xfId="0" applyFont="1" applyFill="1" applyAlignme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3" fontId="2" fillId="3" borderId="2" xfId="0" applyNumberFormat="1" applyFont="1" applyFill="1" applyBorder="1" applyAlignment="1"/>
    <xf numFmtId="3" fontId="2" fillId="3" borderId="7" xfId="0" applyNumberFormat="1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Continuous"/>
    </xf>
    <xf numFmtId="3" fontId="2" fillId="3" borderId="10" xfId="0" applyNumberFormat="1" applyFont="1" applyFill="1" applyBorder="1" applyAlignment="1">
      <alignment horizontal="center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14" xfId="0" applyFont="1" applyFill="1" applyBorder="1">
      <alignment vertical="center"/>
    </xf>
    <xf numFmtId="176" fontId="1" fillId="0" borderId="15" xfId="0" applyNumberFormat="1" applyFont="1" applyBorder="1" applyAlignment="1"/>
    <xf numFmtId="176" fontId="1" fillId="0" borderId="0" xfId="0" applyNumberFormat="1" applyFont="1" applyAlignment="1"/>
    <xf numFmtId="177" fontId="1" fillId="0" borderId="0" xfId="0" applyNumberFormat="1" applyFont="1" applyAlignment="1"/>
    <xf numFmtId="3" fontId="2" fillId="3" borderId="0" xfId="0" applyNumberFormat="1" applyFont="1" applyFill="1" applyAlignment="1"/>
    <xf numFmtId="0" fontId="2" fillId="3" borderId="16" xfId="0" applyFont="1" applyFill="1" applyBorder="1" applyAlignment="1"/>
    <xf numFmtId="176" fontId="0" fillId="0" borderId="0" xfId="0" applyNumberFormat="1" applyAlignment="1"/>
    <xf numFmtId="177" fontId="0" fillId="0" borderId="0" xfId="0" applyNumberFormat="1" applyAlignment="1"/>
    <xf numFmtId="3" fontId="5" fillId="3" borderId="0" xfId="0" applyNumberFormat="1" applyFont="1" applyFill="1" applyAlignment="1"/>
    <xf numFmtId="0" fontId="1" fillId="3" borderId="16" xfId="0" applyFont="1" applyFill="1" applyBorder="1" applyAlignment="1"/>
    <xf numFmtId="176" fontId="5" fillId="0" borderId="0" xfId="0" applyNumberFormat="1" applyFont="1" applyAlignment="1"/>
    <xf numFmtId="177" fontId="5" fillId="0" borderId="0" xfId="0" applyNumberFormat="1" applyFont="1" applyAlignment="1"/>
    <xf numFmtId="178" fontId="0" fillId="0" borderId="0" xfId="0" applyNumberFormat="1">
      <alignment vertical="center"/>
    </xf>
    <xf numFmtId="0" fontId="1" fillId="3" borderId="0" xfId="0" applyFont="1" applyFill="1" applyAlignment="1"/>
    <xf numFmtId="0" fontId="5" fillId="3" borderId="16" xfId="0" applyFont="1" applyFill="1" applyBorder="1" applyAlignment="1"/>
    <xf numFmtId="176" fontId="0" fillId="0" borderId="0" xfId="0" applyNumberFormat="1">
      <alignment vertical="center"/>
    </xf>
    <xf numFmtId="0" fontId="2" fillId="3" borderId="0" xfId="0" applyFont="1" applyFill="1" applyAlignment="1"/>
    <xf numFmtId="176" fontId="0" fillId="0" borderId="0" xfId="0" applyNumberFormat="1" applyAlignment="1">
      <alignment horizontal="right"/>
    </xf>
    <xf numFmtId="177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 vertical="center"/>
    </xf>
    <xf numFmtId="3" fontId="2" fillId="3" borderId="17" xfId="0" applyNumberFormat="1" applyFont="1" applyFill="1" applyBorder="1" applyAlignment="1"/>
    <xf numFmtId="0" fontId="2" fillId="3" borderId="17" xfId="0" applyFont="1" applyFill="1" applyBorder="1" applyAlignment="1"/>
    <xf numFmtId="0" fontId="2" fillId="3" borderId="18" xfId="0" applyFont="1" applyFill="1" applyBorder="1" applyAlignment="1"/>
    <xf numFmtId="176" fontId="0" fillId="0" borderId="17" xfId="0" applyNumberFormat="1" applyBorder="1" applyAlignment="1"/>
    <xf numFmtId="176" fontId="0" fillId="0" borderId="17" xfId="0" applyNumberFormat="1" applyBorder="1" applyAlignment="1">
      <alignment horizontal="right"/>
    </xf>
    <xf numFmtId="177" fontId="0" fillId="0" borderId="17" xfId="0" applyNumberFormat="1" applyBorder="1" applyAlignment="1"/>
    <xf numFmtId="3" fontId="6" fillId="0" borderId="0" xfId="0" applyNumberFormat="1" applyFont="1" applyAlignment="1"/>
    <xf numFmtId="0" fontId="2" fillId="2" borderId="19" xfId="0" applyFont="1" applyFill="1" applyBorder="1" applyAlignment="1"/>
    <xf numFmtId="3" fontId="1" fillId="0" borderId="0" xfId="0" applyNumberFormat="1" applyFont="1" applyAlignment="1"/>
    <xf numFmtId="0" fontId="2" fillId="0" borderId="0" xfId="0" applyFont="1">
      <alignment vertical="center"/>
    </xf>
    <xf numFmtId="3" fontId="6" fillId="3" borderId="0" xfId="0" applyNumberFormat="1" applyFont="1" applyFill="1" applyAlignment="1"/>
    <xf numFmtId="3" fontId="6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center"/>
    </xf>
    <xf numFmtId="3" fontId="2" fillId="4" borderId="0" xfId="0" applyNumberFormat="1" applyFont="1" applyFill="1" applyAlignment="1"/>
    <xf numFmtId="0" fontId="2" fillId="4" borderId="16" xfId="0" applyFont="1" applyFill="1" applyBorder="1" applyAlignment="1"/>
    <xf numFmtId="0" fontId="0" fillId="4" borderId="16" xfId="0" applyFill="1" applyBorder="1" applyAlignment="1"/>
    <xf numFmtId="3" fontId="1" fillId="4" borderId="0" xfId="0" applyNumberFormat="1" applyFont="1" applyFill="1" applyAlignment="1"/>
    <xf numFmtId="0" fontId="0" fillId="5" borderId="0" xfId="0" applyFill="1">
      <alignment vertical="center"/>
    </xf>
    <xf numFmtId="176" fontId="0" fillId="5" borderId="0" xfId="0" applyNumberFormat="1" applyFill="1">
      <alignment vertical="center"/>
    </xf>
    <xf numFmtId="179" fontId="0" fillId="5" borderId="0" xfId="0" applyNumberFormat="1" applyFill="1" applyAlignment="1">
      <alignment horizontal="left" vertical="center"/>
    </xf>
    <xf numFmtId="3" fontId="2" fillId="5" borderId="20" xfId="0" applyNumberFormat="1" applyFont="1" applyFill="1" applyBorder="1" applyAlignment="1"/>
    <xf numFmtId="0" fontId="2" fillId="5" borderId="21" xfId="0" applyFont="1" applyFill="1" applyBorder="1" applyAlignment="1"/>
    <xf numFmtId="0" fontId="2" fillId="5" borderId="19" xfId="0" applyFont="1" applyFill="1" applyBorder="1" applyAlignment="1"/>
    <xf numFmtId="3" fontId="2" fillId="5" borderId="22" xfId="0" applyNumberFormat="1" applyFont="1" applyFill="1" applyBorder="1" applyAlignment="1"/>
    <xf numFmtId="0" fontId="2" fillId="5" borderId="0" xfId="0" applyFont="1" applyFill="1" applyAlignment="1"/>
    <xf numFmtId="0" fontId="2" fillId="5" borderId="16" xfId="0" applyFont="1" applyFill="1" applyBorder="1" applyAlignment="1"/>
    <xf numFmtId="3" fontId="7" fillId="5" borderId="22" xfId="0" applyNumberFormat="1" applyFont="1" applyFill="1" applyBorder="1" applyAlignment="1"/>
    <xf numFmtId="0" fontId="7" fillId="5" borderId="0" xfId="0" applyFont="1" applyFill="1" applyAlignment="1"/>
    <xf numFmtId="0" fontId="7" fillId="5" borderId="16" xfId="0" applyFont="1" applyFill="1" applyBorder="1" applyAlignment="1"/>
    <xf numFmtId="0" fontId="0" fillId="5" borderId="23" xfId="0" applyFill="1" applyBorder="1">
      <alignment vertical="center"/>
    </xf>
    <xf numFmtId="176" fontId="0" fillId="5" borderId="23" xfId="0" applyNumberFormat="1" applyFill="1" applyBorder="1">
      <alignment vertical="center"/>
    </xf>
    <xf numFmtId="0" fontId="0" fillId="5" borderId="23" xfId="0" applyFill="1" applyBorder="1" applyAlignment="1">
      <alignment horizontal="left" vertical="center"/>
    </xf>
    <xf numFmtId="176" fontId="0" fillId="5" borderId="0" xfId="0" applyNumberFormat="1" applyFill="1" applyAlignment="1">
      <alignment horizontal="right"/>
    </xf>
    <xf numFmtId="3" fontId="2" fillId="5" borderId="24" xfId="0" applyNumberFormat="1" applyFont="1" applyFill="1" applyBorder="1" applyAlignment="1"/>
    <xf numFmtId="0" fontId="2" fillId="5" borderId="17" xfId="0" applyFont="1" applyFill="1" applyBorder="1" applyAlignment="1"/>
    <xf numFmtId="0" fontId="2" fillId="5" borderId="18" xfId="0" applyFont="1" applyFill="1" applyBorder="1" applyAlignment="1"/>
    <xf numFmtId="176" fontId="0" fillId="5" borderId="17" xfId="0" applyNumberForma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176" fontId="0" fillId="5" borderId="21" xfId="0" applyNumberFormat="1" applyFill="1" applyBorder="1" applyAlignment="1"/>
    <xf numFmtId="177" fontId="0" fillId="5" borderId="19" xfId="0" applyNumberFormat="1" applyFill="1" applyBorder="1" applyAlignment="1"/>
    <xf numFmtId="176" fontId="0" fillId="5" borderId="0" xfId="0" applyNumberFormat="1" applyFill="1" applyAlignment="1"/>
    <xf numFmtId="177" fontId="0" fillId="5" borderId="16" xfId="0" applyNumberFormat="1" applyFill="1" applyBorder="1" applyAlignment="1"/>
    <xf numFmtId="176" fontId="0" fillId="5" borderId="17" xfId="0" applyNumberFormat="1" applyFill="1" applyBorder="1" applyAlignment="1"/>
    <xf numFmtId="177" fontId="0" fillId="5" borderId="18" xfId="0" applyNumberForma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A205-45F0-4FB3-BDE6-242B8EBB53BE}">
  <sheetPr>
    <tabColor theme="0"/>
    <pageSetUpPr fitToPage="1"/>
  </sheetPr>
  <dimension ref="A1:K55"/>
  <sheetViews>
    <sheetView showGridLines="0" tabSelected="1" zoomScaleNormal="100" zoomScaleSheetLayoutView="85" workbookViewId="0">
      <pane ySplit="4" topLeftCell="A5" activePane="bottomLeft" state="frozen"/>
      <selection pane="bottomLeft" activeCell="F65" sqref="F65"/>
    </sheetView>
  </sheetViews>
  <sheetFormatPr defaultRowHeight="13.5" x14ac:dyDescent="0.15"/>
  <cols>
    <col min="1" max="1" width="5" customWidth="1"/>
    <col min="2" max="2" width="3.375" customWidth="1"/>
    <col min="3" max="3" width="9.75" customWidth="1"/>
    <col min="4" max="7" width="15.125" customWidth="1"/>
    <col min="8" max="10" width="13.625" customWidth="1"/>
    <col min="11" max="11" width="11.5" bestFit="1" customWidth="1"/>
    <col min="257" max="257" width="5" customWidth="1"/>
    <col min="258" max="258" width="3.375" customWidth="1"/>
    <col min="259" max="259" width="9.75" customWidth="1"/>
    <col min="260" max="263" width="15.125" customWidth="1"/>
    <col min="264" max="266" width="13.625" customWidth="1"/>
    <col min="267" max="267" width="11.5" bestFit="1" customWidth="1"/>
    <col min="513" max="513" width="5" customWidth="1"/>
    <col min="514" max="514" width="3.375" customWidth="1"/>
    <col min="515" max="515" width="9.75" customWidth="1"/>
    <col min="516" max="519" width="15.125" customWidth="1"/>
    <col min="520" max="522" width="13.625" customWidth="1"/>
    <col min="523" max="523" width="11.5" bestFit="1" customWidth="1"/>
    <col min="769" max="769" width="5" customWidth="1"/>
    <col min="770" max="770" width="3.375" customWidth="1"/>
    <col min="771" max="771" width="9.75" customWidth="1"/>
    <col min="772" max="775" width="15.125" customWidth="1"/>
    <col min="776" max="778" width="13.625" customWidth="1"/>
    <col min="779" max="779" width="11.5" bestFit="1" customWidth="1"/>
    <col min="1025" max="1025" width="5" customWidth="1"/>
    <col min="1026" max="1026" width="3.375" customWidth="1"/>
    <col min="1027" max="1027" width="9.75" customWidth="1"/>
    <col min="1028" max="1031" width="15.125" customWidth="1"/>
    <col min="1032" max="1034" width="13.625" customWidth="1"/>
    <col min="1035" max="1035" width="11.5" bestFit="1" customWidth="1"/>
    <col min="1281" max="1281" width="5" customWidth="1"/>
    <col min="1282" max="1282" width="3.375" customWidth="1"/>
    <col min="1283" max="1283" width="9.75" customWidth="1"/>
    <col min="1284" max="1287" width="15.125" customWidth="1"/>
    <col min="1288" max="1290" width="13.625" customWidth="1"/>
    <col min="1291" max="1291" width="11.5" bestFit="1" customWidth="1"/>
    <col min="1537" max="1537" width="5" customWidth="1"/>
    <col min="1538" max="1538" width="3.375" customWidth="1"/>
    <col min="1539" max="1539" width="9.75" customWidth="1"/>
    <col min="1540" max="1543" width="15.125" customWidth="1"/>
    <col min="1544" max="1546" width="13.625" customWidth="1"/>
    <col min="1547" max="1547" width="11.5" bestFit="1" customWidth="1"/>
    <col min="1793" max="1793" width="5" customWidth="1"/>
    <col min="1794" max="1794" width="3.375" customWidth="1"/>
    <col min="1795" max="1795" width="9.75" customWidth="1"/>
    <col min="1796" max="1799" width="15.125" customWidth="1"/>
    <col min="1800" max="1802" width="13.625" customWidth="1"/>
    <col min="1803" max="1803" width="11.5" bestFit="1" customWidth="1"/>
    <col min="2049" max="2049" width="5" customWidth="1"/>
    <col min="2050" max="2050" width="3.375" customWidth="1"/>
    <col min="2051" max="2051" width="9.75" customWidth="1"/>
    <col min="2052" max="2055" width="15.125" customWidth="1"/>
    <col min="2056" max="2058" width="13.625" customWidth="1"/>
    <col min="2059" max="2059" width="11.5" bestFit="1" customWidth="1"/>
    <col min="2305" max="2305" width="5" customWidth="1"/>
    <col min="2306" max="2306" width="3.375" customWidth="1"/>
    <col min="2307" max="2307" width="9.75" customWidth="1"/>
    <col min="2308" max="2311" width="15.125" customWidth="1"/>
    <col min="2312" max="2314" width="13.625" customWidth="1"/>
    <col min="2315" max="2315" width="11.5" bestFit="1" customWidth="1"/>
    <col min="2561" max="2561" width="5" customWidth="1"/>
    <col min="2562" max="2562" width="3.375" customWidth="1"/>
    <col min="2563" max="2563" width="9.75" customWidth="1"/>
    <col min="2564" max="2567" width="15.125" customWidth="1"/>
    <col min="2568" max="2570" width="13.625" customWidth="1"/>
    <col min="2571" max="2571" width="11.5" bestFit="1" customWidth="1"/>
    <col min="2817" max="2817" width="5" customWidth="1"/>
    <col min="2818" max="2818" width="3.375" customWidth="1"/>
    <col min="2819" max="2819" width="9.75" customWidth="1"/>
    <col min="2820" max="2823" width="15.125" customWidth="1"/>
    <col min="2824" max="2826" width="13.625" customWidth="1"/>
    <col min="2827" max="2827" width="11.5" bestFit="1" customWidth="1"/>
    <col min="3073" max="3073" width="5" customWidth="1"/>
    <col min="3074" max="3074" width="3.375" customWidth="1"/>
    <col min="3075" max="3075" width="9.75" customWidth="1"/>
    <col min="3076" max="3079" width="15.125" customWidth="1"/>
    <col min="3080" max="3082" width="13.625" customWidth="1"/>
    <col min="3083" max="3083" width="11.5" bestFit="1" customWidth="1"/>
    <col min="3329" max="3329" width="5" customWidth="1"/>
    <col min="3330" max="3330" width="3.375" customWidth="1"/>
    <col min="3331" max="3331" width="9.75" customWidth="1"/>
    <col min="3332" max="3335" width="15.125" customWidth="1"/>
    <col min="3336" max="3338" width="13.625" customWidth="1"/>
    <col min="3339" max="3339" width="11.5" bestFit="1" customWidth="1"/>
    <col min="3585" max="3585" width="5" customWidth="1"/>
    <col min="3586" max="3586" width="3.375" customWidth="1"/>
    <col min="3587" max="3587" width="9.75" customWidth="1"/>
    <col min="3588" max="3591" width="15.125" customWidth="1"/>
    <col min="3592" max="3594" width="13.625" customWidth="1"/>
    <col min="3595" max="3595" width="11.5" bestFit="1" customWidth="1"/>
    <col min="3841" max="3841" width="5" customWidth="1"/>
    <col min="3842" max="3842" width="3.375" customWidth="1"/>
    <col min="3843" max="3843" width="9.75" customWidth="1"/>
    <col min="3844" max="3847" width="15.125" customWidth="1"/>
    <col min="3848" max="3850" width="13.625" customWidth="1"/>
    <col min="3851" max="3851" width="11.5" bestFit="1" customWidth="1"/>
    <col min="4097" max="4097" width="5" customWidth="1"/>
    <col min="4098" max="4098" width="3.375" customWidth="1"/>
    <col min="4099" max="4099" width="9.75" customWidth="1"/>
    <col min="4100" max="4103" width="15.125" customWidth="1"/>
    <col min="4104" max="4106" width="13.625" customWidth="1"/>
    <col min="4107" max="4107" width="11.5" bestFit="1" customWidth="1"/>
    <col min="4353" max="4353" width="5" customWidth="1"/>
    <col min="4354" max="4354" width="3.375" customWidth="1"/>
    <col min="4355" max="4355" width="9.75" customWidth="1"/>
    <col min="4356" max="4359" width="15.125" customWidth="1"/>
    <col min="4360" max="4362" width="13.625" customWidth="1"/>
    <col min="4363" max="4363" width="11.5" bestFit="1" customWidth="1"/>
    <col min="4609" max="4609" width="5" customWidth="1"/>
    <col min="4610" max="4610" width="3.375" customWidth="1"/>
    <col min="4611" max="4611" width="9.75" customWidth="1"/>
    <col min="4612" max="4615" width="15.125" customWidth="1"/>
    <col min="4616" max="4618" width="13.625" customWidth="1"/>
    <col min="4619" max="4619" width="11.5" bestFit="1" customWidth="1"/>
    <col min="4865" max="4865" width="5" customWidth="1"/>
    <col min="4866" max="4866" width="3.375" customWidth="1"/>
    <col min="4867" max="4867" width="9.75" customWidth="1"/>
    <col min="4868" max="4871" width="15.125" customWidth="1"/>
    <col min="4872" max="4874" width="13.625" customWidth="1"/>
    <col min="4875" max="4875" width="11.5" bestFit="1" customWidth="1"/>
    <col min="5121" max="5121" width="5" customWidth="1"/>
    <col min="5122" max="5122" width="3.375" customWidth="1"/>
    <col min="5123" max="5123" width="9.75" customWidth="1"/>
    <col min="5124" max="5127" width="15.125" customWidth="1"/>
    <col min="5128" max="5130" width="13.625" customWidth="1"/>
    <col min="5131" max="5131" width="11.5" bestFit="1" customWidth="1"/>
    <col min="5377" max="5377" width="5" customWidth="1"/>
    <col min="5378" max="5378" width="3.375" customWidth="1"/>
    <col min="5379" max="5379" width="9.75" customWidth="1"/>
    <col min="5380" max="5383" width="15.125" customWidth="1"/>
    <col min="5384" max="5386" width="13.625" customWidth="1"/>
    <col min="5387" max="5387" width="11.5" bestFit="1" customWidth="1"/>
    <col min="5633" max="5633" width="5" customWidth="1"/>
    <col min="5634" max="5634" width="3.375" customWidth="1"/>
    <col min="5635" max="5635" width="9.75" customWidth="1"/>
    <col min="5636" max="5639" width="15.125" customWidth="1"/>
    <col min="5640" max="5642" width="13.625" customWidth="1"/>
    <col min="5643" max="5643" width="11.5" bestFit="1" customWidth="1"/>
    <col min="5889" max="5889" width="5" customWidth="1"/>
    <col min="5890" max="5890" width="3.375" customWidth="1"/>
    <col min="5891" max="5891" width="9.75" customWidth="1"/>
    <col min="5892" max="5895" width="15.125" customWidth="1"/>
    <col min="5896" max="5898" width="13.625" customWidth="1"/>
    <col min="5899" max="5899" width="11.5" bestFit="1" customWidth="1"/>
    <col min="6145" max="6145" width="5" customWidth="1"/>
    <col min="6146" max="6146" width="3.375" customWidth="1"/>
    <col min="6147" max="6147" width="9.75" customWidth="1"/>
    <col min="6148" max="6151" width="15.125" customWidth="1"/>
    <col min="6152" max="6154" width="13.625" customWidth="1"/>
    <col min="6155" max="6155" width="11.5" bestFit="1" customWidth="1"/>
    <col min="6401" max="6401" width="5" customWidth="1"/>
    <col min="6402" max="6402" width="3.375" customWidth="1"/>
    <col min="6403" max="6403" width="9.75" customWidth="1"/>
    <col min="6404" max="6407" width="15.125" customWidth="1"/>
    <col min="6408" max="6410" width="13.625" customWidth="1"/>
    <col min="6411" max="6411" width="11.5" bestFit="1" customWidth="1"/>
    <col min="6657" max="6657" width="5" customWidth="1"/>
    <col min="6658" max="6658" width="3.375" customWidth="1"/>
    <col min="6659" max="6659" width="9.75" customWidth="1"/>
    <col min="6660" max="6663" width="15.125" customWidth="1"/>
    <col min="6664" max="6666" width="13.625" customWidth="1"/>
    <col min="6667" max="6667" width="11.5" bestFit="1" customWidth="1"/>
    <col min="6913" max="6913" width="5" customWidth="1"/>
    <col min="6914" max="6914" width="3.375" customWidth="1"/>
    <col min="6915" max="6915" width="9.75" customWidth="1"/>
    <col min="6916" max="6919" width="15.125" customWidth="1"/>
    <col min="6920" max="6922" width="13.625" customWidth="1"/>
    <col min="6923" max="6923" width="11.5" bestFit="1" customWidth="1"/>
    <col min="7169" max="7169" width="5" customWidth="1"/>
    <col min="7170" max="7170" width="3.375" customWidth="1"/>
    <col min="7171" max="7171" width="9.75" customWidth="1"/>
    <col min="7172" max="7175" width="15.125" customWidth="1"/>
    <col min="7176" max="7178" width="13.625" customWidth="1"/>
    <col min="7179" max="7179" width="11.5" bestFit="1" customWidth="1"/>
    <col min="7425" max="7425" width="5" customWidth="1"/>
    <col min="7426" max="7426" width="3.375" customWidth="1"/>
    <col min="7427" max="7427" width="9.75" customWidth="1"/>
    <col min="7428" max="7431" width="15.125" customWidth="1"/>
    <col min="7432" max="7434" width="13.625" customWidth="1"/>
    <col min="7435" max="7435" width="11.5" bestFit="1" customWidth="1"/>
    <col min="7681" max="7681" width="5" customWidth="1"/>
    <col min="7682" max="7682" width="3.375" customWidth="1"/>
    <col min="7683" max="7683" width="9.75" customWidth="1"/>
    <col min="7684" max="7687" width="15.125" customWidth="1"/>
    <col min="7688" max="7690" width="13.625" customWidth="1"/>
    <col min="7691" max="7691" width="11.5" bestFit="1" customWidth="1"/>
    <col min="7937" max="7937" width="5" customWidth="1"/>
    <col min="7938" max="7938" width="3.375" customWidth="1"/>
    <col min="7939" max="7939" width="9.75" customWidth="1"/>
    <col min="7940" max="7943" width="15.125" customWidth="1"/>
    <col min="7944" max="7946" width="13.625" customWidth="1"/>
    <col min="7947" max="7947" width="11.5" bestFit="1" customWidth="1"/>
    <col min="8193" max="8193" width="5" customWidth="1"/>
    <col min="8194" max="8194" width="3.375" customWidth="1"/>
    <col min="8195" max="8195" width="9.75" customWidth="1"/>
    <col min="8196" max="8199" width="15.125" customWidth="1"/>
    <col min="8200" max="8202" width="13.625" customWidth="1"/>
    <col min="8203" max="8203" width="11.5" bestFit="1" customWidth="1"/>
    <col min="8449" max="8449" width="5" customWidth="1"/>
    <col min="8450" max="8450" width="3.375" customWidth="1"/>
    <col min="8451" max="8451" width="9.75" customWidth="1"/>
    <col min="8452" max="8455" width="15.125" customWidth="1"/>
    <col min="8456" max="8458" width="13.625" customWidth="1"/>
    <col min="8459" max="8459" width="11.5" bestFit="1" customWidth="1"/>
    <col min="8705" max="8705" width="5" customWidth="1"/>
    <col min="8706" max="8706" width="3.375" customWidth="1"/>
    <col min="8707" max="8707" width="9.75" customWidth="1"/>
    <col min="8708" max="8711" width="15.125" customWidth="1"/>
    <col min="8712" max="8714" width="13.625" customWidth="1"/>
    <col min="8715" max="8715" width="11.5" bestFit="1" customWidth="1"/>
    <col min="8961" max="8961" width="5" customWidth="1"/>
    <col min="8962" max="8962" width="3.375" customWidth="1"/>
    <col min="8963" max="8963" width="9.75" customWidth="1"/>
    <col min="8964" max="8967" width="15.125" customWidth="1"/>
    <col min="8968" max="8970" width="13.625" customWidth="1"/>
    <col min="8971" max="8971" width="11.5" bestFit="1" customWidth="1"/>
    <col min="9217" max="9217" width="5" customWidth="1"/>
    <col min="9218" max="9218" width="3.375" customWidth="1"/>
    <col min="9219" max="9219" width="9.75" customWidth="1"/>
    <col min="9220" max="9223" width="15.125" customWidth="1"/>
    <col min="9224" max="9226" width="13.625" customWidth="1"/>
    <col min="9227" max="9227" width="11.5" bestFit="1" customWidth="1"/>
    <col min="9473" max="9473" width="5" customWidth="1"/>
    <col min="9474" max="9474" width="3.375" customWidth="1"/>
    <col min="9475" max="9475" width="9.75" customWidth="1"/>
    <col min="9476" max="9479" width="15.125" customWidth="1"/>
    <col min="9480" max="9482" width="13.625" customWidth="1"/>
    <col min="9483" max="9483" width="11.5" bestFit="1" customWidth="1"/>
    <col min="9729" max="9729" width="5" customWidth="1"/>
    <col min="9730" max="9730" width="3.375" customWidth="1"/>
    <col min="9731" max="9731" width="9.75" customWidth="1"/>
    <col min="9732" max="9735" width="15.125" customWidth="1"/>
    <col min="9736" max="9738" width="13.625" customWidth="1"/>
    <col min="9739" max="9739" width="11.5" bestFit="1" customWidth="1"/>
    <col min="9985" max="9985" width="5" customWidth="1"/>
    <col min="9986" max="9986" width="3.375" customWidth="1"/>
    <col min="9987" max="9987" width="9.75" customWidth="1"/>
    <col min="9988" max="9991" width="15.125" customWidth="1"/>
    <col min="9992" max="9994" width="13.625" customWidth="1"/>
    <col min="9995" max="9995" width="11.5" bestFit="1" customWidth="1"/>
    <col min="10241" max="10241" width="5" customWidth="1"/>
    <col min="10242" max="10242" width="3.375" customWidth="1"/>
    <col min="10243" max="10243" width="9.75" customWidth="1"/>
    <col min="10244" max="10247" width="15.125" customWidth="1"/>
    <col min="10248" max="10250" width="13.625" customWidth="1"/>
    <col min="10251" max="10251" width="11.5" bestFit="1" customWidth="1"/>
    <col min="10497" max="10497" width="5" customWidth="1"/>
    <col min="10498" max="10498" width="3.375" customWidth="1"/>
    <col min="10499" max="10499" width="9.75" customWidth="1"/>
    <col min="10500" max="10503" width="15.125" customWidth="1"/>
    <col min="10504" max="10506" width="13.625" customWidth="1"/>
    <col min="10507" max="10507" width="11.5" bestFit="1" customWidth="1"/>
    <col min="10753" max="10753" width="5" customWidth="1"/>
    <col min="10754" max="10754" width="3.375" customWidth="1"/>
    <col min="10755" max="10755" width="9.75" customWidth="1"/>
    <col min="10756" max="10759" width="15.125" customWidth="1"/>
    <col min="10760" max="10762" width="13.625" customWidth="1"/>
    <col min="10763" max="10763" width="11.5" bestFit="1" customWidth="1"/>
    <col min="11009" max="11009" width="5" customWidth="1"/>
    <col min="11010" max="11010" width="3.375" customWidth="1"/>
    <col min="11011" max="11011" width="9.75" customWidth="1"/>
    <col min="11012" max="11015" width="15.125" customWidth="1"/>
    <col min="11016" max="11018" width="13.625" customWidth="1"/>
    <col min="11019" max="11019" width="11.5" bestFit="1" customWidth="1"/>
    <col min="11265" max="11265" width="5" customWidth="1"/>
    <col min="11266" max="11266" width="3.375" customWidth="1"/>
    <col min="11267" max="11267" width="9.75" customWidth="1"/>
    <col min="11268" max="11271" width="15.125" customWidth="1"/>
    <col min="11272" max="11274" width="13.625" customWidth="1"/>
    <col min="11275" max="11275" width="11.5" bestFit="1" customWidth="1"/>
    <col min="11521" max="11521" width="5" customWidth="1"/>
    <col min="11522" max="11522" width="3.375" customWidth="1"/>
    <col min="11523" max="11523" width="9.75" customWidth="1"/>
    <col min="11524" max="11527" width="15.125" customWidth="1"/>
    <col min="11528" max="11530" width="13.625" customWidth="1"/>
    <col min="11531" max="11531" width="11.5" bestFit="1" customWidth="1"/>
    <col min="11777" max="11777" width="5" customWidth="1"/>
    <col min="11778" max="11778" width="3.375" customWidth="1"/>
    <col min="11779" max="11779" width="9.75" customWidth="1"/>
    <col min="11780" max="11783" width="15.125" customWidth="1"/>
    <col min="11784" max="11786" width="13.625" customWidth="1"/>
    <col min="11787" max="11787" width="11.5" bestFit="1" customWidth="1"/>
    <col min="12033" max="12033" width="5" customWidth="1"/>
    <col min="12034" max="12034" width="3.375" customWidth="1"/>
    <col min="12035" max="12035" width="9.75" customWidth="1"/>
    <col min="12036" max="12039" width="15.125" customWidth="1"/>
    <col min="12040" max="12042" width="13.625" customWidth="1"/>
    <col min="12043" max="12043" width="11.5" bestFit="1" customWidth="1"/>
    <col min="12289" max="12289" width="5" customWidth="1"/>
    <col min="12290" max="12290" width="3.375" customWidth="1"/>
    <col min="12291" max="12291" width="9.75" customWidth="1"/>
    <col min="12292" max="12295" width="15.125" customWidth="1"/>
    <col min="12296" max="12298" width="13.625" customWidth="1"/>
    <col min="12299" max="12299" width="11.5" bestFit="1" customWidth="1"/>
    <col min="12545" max="12545" width="5" customWidth="1"/>
    <col min="12546" max="12546" width="3.375" customWidth="1"/>
    <col min="12547" max="12547" width="9.75" customWidth="1"/>
    <col min="12548" max="12551" width="15.125" customWidth="1"/>
    <col min="12552" max="12554" width="13.625" customWidth="1"/>
    <col min="12555" max="12555" width="11.5" bestFit="1" customWidth="1"/>
    <col min="12801" max="12801" width="5" customWidth="1"/>
    <col min="12802" max="12802" width="3.375" customWidth="1"/>
    <col min="12803" max="12803" width="9.75" customWidth="1"/>
    <col min="12804" max="12807" width="15.125" customWidth="1"/>
    <col min="12808" max="12810" width="13.625" customWidth="1"/>
    <col min="12811" max="12811" width="11.5" bestFit="1" customWidth="1"/>
    <col min="13057" max="13057" width="5" customWidth="1"/>
    <col min="13058" max="13058" width="3.375" customWidth="1"/>
    <col min="13059" max="13059" width="9.75" customWidth="1"/>
    <col min="13060" max="13063" width="15.125" customWidth="1"/>
    <col min="13064" max="13066" width="13.625" customWidth="1"/>
    <col min="13067" max="13067" width="11.5" bestFit="1" customWidth="1"/>
    <col min="13313" max="13313" width="5" customWidth="1"/>
    <col min="13314" max="13314" width="3.375" customWidth="1"/>
    <col min="13315" max="13315" width="9.75" customWidth="1"/>
    <col min="13316" max="13319" width="15.125" customWidth="1"/>
    <col min="13320" max="13322" width="13.625" customWidth="1"/>
    <col min="13323" max="13323" width="11.5" bestFit="1" customWidth="1"/>
    <col min="13569" max="13569" width="5" customWidth="1"/>
    <col min="13570" max="13570" width="3.375" customWidth="1"/>
    <col min="13571" max="13571" width="9.75" customWidth="1"/>
    <col min="13572" max="13575" width="15.125" customWidth="1"/>
    <col min="13576" max="13578" width="13.625" customWidth="1"/>
    <col min="13579" max="13579" width="11.5" bestFit="1" customWidth="1"/>
    <col min="13825" max="13825" width="5" customWidth="1"/>
    <col min="13826" max="13826" width="3.375" customWidth="1"/>
    <col min="13827" max="13827" width="9.75" customWidth="1"/>
    <col min="13828" max="13831" width="15.125" customWidth="1"/>
    <col min="13832" max="13834" width="13.625" customWidth="1"/>
    <col min="13835" max="13835" width="11.5" bestFit="1" customWidth="1"/>
    <col min="14081" max="14081" width="5" customWidth="1"/>
    <col min="14082" max="14082" width="3.375" customWidth="1"/>
    <col min="14083" max="14083" width="9.75" customWidth="1"/>
    <col min="14084" max="14087" width="15.125" customWidth="1"/>
    <col min="14088" max="14090" width="13.625" customWidth="1"/>
    <col min="14091" max="14091" width="11.5" bestFit="1" customWidth="1"/>
    <col min="14337" max="14337" width="5" customWidth="1"/>
    <col min="14338" max="14338" width="3.375" customWidth="1"/>
    <col min="14339" max="14339" width="9.75" customWidth="1"/>
    <col min="14340" max="14343" width="15.125" customWidth="1"/>
    <col min="14344" max="14346" width="13.625" customWidth="1"/>
    <col min="14347" max="14347" width="11.5" bestFit="1" customWidth="1"/>
    <col min="14593" max="14593" width="5" customWidth="1"/>
    <col min="14594" max="14594" width="3.375" customWidth="1"/>
    <col min="14595" max="14595" width="9.75" customWidth="1"/>
    <col min="14596" max="14599" width="15.125" customWidth="1"/>
    <col min="14600" max="14602" width="13.625" customWidth="1"/>
    <col min="14603" max="14603" width="11.5" bestFit="1" customWidth="1"/>
    <col min="14849" max="14849" width="5" customWidth="1"/>
    <col min="14850" max="14850" width="3.375" customWidth="1"/>
    <col min="14851" max="14851" width="9.75" customWidth="1"/>
    <col min="14852" max="14855" width="15.125" customWidth="1"/>
    <col min="14856" max="14858" width="13.625" customWidth="1"/>
    <col min="14859" max="14859" width="11.5" bestFit="1" customWidth="1"/>
    <col min="15105" max="15105" width="5" customWidth="1"/>
    <col min="15106" max="15106" width="3.375" customWidth="1"/>
    <col min="15107" max="15107" width="9.75" customWidth="1"/>
    <col min="15108" max="15111" width="15.125" customWidth="1"/>
    <col min="15112" max="15114" width="13.625" customWidth="1"/>
    <col min="15115" max="15115" width="11.5" bestFit="1" customWidth="1"/>
    <col min="15361" max="15361" width="5" customWidth="1"/>
    <col min="15362" max="15362" width="3.375" customWidth="1"/>
    <col min="15363" max="15363" width="9.75" customWidth="1"/>
    <col min="15364" max="15367" width="15.125" customWidth="1"/>
    <col min="15368" max="15370" width="13.625" customWidth="1"/>
    <col min="15371" max="15371" width="11.5" bestFit="1" customWidth="1"/>
    <col min="15617" max="15617" width="5" customWidth="1"/>
    <col min="15618" max="15618" width="3.375" customWidth="1"/>
    <col min="15619" max="15619" width="9.75" customWidth="1"/>
    <col min="15620" max="15623" width="15.125" customWidth="1"/>
    <col min="15624" max="15626" width="13.625" customWidth="1"/>
    <col min="15627" max="15627" width="11.5" bestFit="1" customWidth="1"/>
    <col min="15873" max="15873" width="5" customWidth="1"/>
    <col min="15874" max="15874" width="3.375" customWidth="1"/>
    <col min="15875" max="15875" width="9.75" customWidth="1"/>
    <col min="15876" max="15879" width="15.125" customWidth="1"/>
    <col min="15880" max="15882" width="13.625" customWidth="1"/>
    <col min="15883" max="15883" width="11.5" bestFit="1" customWidth="1"/>
    <col min="16129" max="16129" width="5" customWidth="1"/>
    <col min="16130" max="16130" width="3.375" customWidth="1"/>
    <col min="16131" max="16131" width="9.75" customWidth="1"/>
    <col min="16132" max="16135" width="15.125" customWidth="1"/>
    <col min="16136" max="16138" width="13.625" customWidth="1"/>
    <col min="16139" max="16139" width="11.5" bestFit="1" customWidth="1"/>
  </cols>
  <sheetData>
    <row r="1" spans="1:11" ht="17.25" x14ac:dyDescent="0.2">
      <c r="A1" s="1"/>
      <c r="B1" s="1"/>
      <c r="C1" s="2"/>
      <c r="D1" s="3" t="s">
        <v>25</v>
      </c>
      <c r="E1" s="4"/>
      <c r="F1" s="4"/>
      <c r="G1" s="5"/>
      <c r="H1" s="2"/>
      <c r="I1" s="2"/>
      <c r="J1" s="2"/>
    </row>
    <row r="2" spans="1:11" ht="14.25" thickBot="1" x14ac:dyDescent="0.2">
      <c r="A2" s="2" t="s">
        <v>0</v>
      </c>
      <c r="B2" s="1"/>
      <c r="C2" s="1"/>
      <c r="D2" s="2"/>
      <c r="E2" s="2"/>
      <c r="F2" s="2"/>
      <c r="G2" s="2"/>
      <c r="H2" s="1"/>
      <c r="I2" s="2"/>
      <c r="J2" s="6" t="s">
        <v>26</v>
      </c>
    </row>
    <row r="3" spans="1:11" ht="14.25" thickTop="1" x14ac:dyDescent="0.15">
      <c r="A3" s="7" t="s">
        <v>1</v>
      </c>
      <c r="B3" s="8"/>
      <c r="C3" s="9"/>
      <c r="D3" s="74" t="s">
        <v>2</v>
      </c>
      <c r="E3" s="10"/>
      <c r="F3" s="74" t="s">
        <v>3</v>
      </c>
      <c r="G3" s="10"/>
      <c r="H3" s="76" t="s">
        <v>4</v>
      </c>
      <c r="I3" s="78" t="s">
        <v>5</v>
      </c>
      <c r="J3" s="80" t="s">
        <v>6</v>
      </c>
    </row>
    <row r="4" spans="1:11" ht="13.5" customHeight="1" x14ac:dyDescent="0.15">
      <c r="A4" s="11" t="s">
        <v>7</v>
      </c>
      <c r="B4" s="12"/>
      <c r="C4" s="13"/>
      <c r="D4" s="75"/>
      <c r="E4" s="14" t="s">
        <v>8</v>
      </c>
      <c r="F4" s="75"/>
      <c r="G4" s="14" t="s">
        <v>8</v>
      </c>
      <c r="H4" s="77"/>
      <c r="I4" s="79"/>
      <c r="J4" s="81"/>
    </row>
    <row r="5" spans="1:11" ht="13.5" customHeight="1" x14ac:dyDescent="0.15">
      <c r="A5" s="15"/>
      <c r="B5" s="16"/>
      <c r="C5" s="17"/>
      <c r="D5" s="18"/>
      <c r="E5" s="19"/>
      <c r="F5" s="19"/>
      <c r="G5" s="19"/>
      <c r="H5" s="19"/>
      <c r="I5" s="19"/>
      <c r="J5" s="20"/>
    </row>
    <row r="6" spans="1:11" ht="13.5" customHeight="1" x14ac:dyDescent="0.15">
      <c r="A6" s="49" t="s">
        <v>9</v>
      </c>
      <c r="B6" s="50">
        <v>28</v>
      </c>
      <c r="C6" s="51" t="s">
        <v>10</v>
      </c>
      <c r="D6" s="23">
        <v>176688753</v>
      </c>
      <c r="E6" s="23">
        <v>174159176</v>
      </c>
      <c r="F6" s="23">
        <v>174194345</v>
      </c>
      <c r="G6" s="23">
        <v>173211864</v>
      </c>
      <c r="H6" s="23">
        <v>197290</v>
      </c>
      <c r="I6" s="23">
        <v>2297118</v>
      </c>
      <c r="J6" s="24">
        <v>98.588247452755667</v>
      </c>
    </row>
    <row r="7" spans="1:11" ht="13.5" customHeight="1" x14ac:dyDescent="0.15">
      <c r="A7" s="50"/>
      <c r="B7" s="50">
        <v>29</v>
      </c>
      <c r="C7" s="51"/>
      <c r="D7" s="23">
        <v>181501001</v>
      </c>
      <c r="E7" s="23">
        <v>179191546</v>
      </c>
      <c r="F7" s="23">
        <v>179238192</v>
      </c>
      <c r="G7" s="23">
        <v>178294368</v>
      </c>
      <c r="H7" s="23">
        <v>155069</v>
      </c>
      <c r="I7" s="23">
        <v>2107739</v>
      </c>
      <c r="J7" s="24">
        <v>98.753280587588065</v>
      </c>
    </row>
    <row r="8" spans="1:11" ht="13.5" customHeight="1" x14ac:dyDescent="0.15">
      <c r="A8" s="50"/>
      <c r="B8" s="50">
        <v>30</v>
      </c>
      <c r="C8" s="51"/>
      <c r="D8" s="23">
        <v>181131637</v>
      </c>
      <c r="E8" s="23">
        <v>179036620</v>
      </c>
      <c r="F8" s="23">
        <v>179080975</v>
      </c>
      <c r="G8" s="23">
        <v>178185428</v>
      </c>
      <c r="H8" s="23">
        <v>167924</v>
      </c>
      <c r="I8" s="23">
        <v>1882738</v>
      </c>
      <c r="J8" s="24">
        <v>98.867860854535181</v>
      </c>
    </row>
    <row r="9" spans="1:11" ht="13.5" customHeight="1" x14ac:dyDescent="0.15">
      <c r="A9" s="50"/>
      <c r="B9" s="50">
        <v>31</v>
      </c>
      <c r="C9" s="51"/>
      <c r="D9" s="23">
        <v>182332754</v>
      </c>
      <c r="E9" s="23">
        <v>180462488</v>
      </c>
      <c r="F9" s="23">
        <v>180440029</v>
      </c>
      <c r="G9" s="23">
        <v>179646504</v>
      </c>
      <c r="H9" s="23">
        <v>132857</v>
      </c>
      <c r="I9" s="23">
        <v>1759868</v>
      </c>
      <c r="J9" s="24">
        <v>98.96193921355777</v>
      </c>
    </row>
    <row r="10" spans="1:11" ht="13.5" customHeight="1" x14ac:dyDescent="0.15">
      <c r="A10" s="50"/>
      <c r="B10" s="50">
        <v>2</v>
      </c>
      <c r="C10" s="52"/>
      <c r="D10" s="23">
        <v>176531874</v>
      </c>
      <c r="E10" s="23">
        <v>174777891</v>
      </c>
      <c r="F10" s="23">
        <v>173965040</v>
      </c>
      <c r="G10" s="23">
        <v>173185232</v>
      </c>
      <c r="H10" s="23">
        <v>109789</v>
      </c>
      <c r="I10" s="23">
        <v>2457045</v>
      </c>
      <c r="J10" s="24">
        <v>98.545965352952777</v>
      </c>
    </row>
    <row r="11" spans="1:11" ht="13.5" customHeight="1" x14ac:dyDescent="0.15">
      <c r="A11" s="53"/>
      <c r="B11" s="53"/>
      <c r="C11" s="51"/>
      <c r="D11" s="23"/>
      <c r="E11" s="23"/>
      <c r="F11" s="23"/>
      <c r="G11" s="23"/>
      <c r="H11" s="23"/>
      <c r="I11" s="23"/>
      <c r="J11" s="24" t="s">
        <v>11</v>
      </c>
    </row>
    <row r="12" spans="1:11" ht="13.5" customHeight="1" x14ac:dyDescent="0.15">
      <c r="A12" s="25" t="s">
        <v>27</v>
      </c>
      <c r="B12" s="25">
        <v>3</v>
      </c>
      <c r="C12" s="31"/>
      <c r="D12" s="27">
        <f t="shared" ref="D12:I12" si="0">IF(SUM(D38:D50)=0,"－",ROUND(SUM(D38:D50)/1000,0))</f>
        <v>193838556</v>
      </c>
      <c r="E12" s="27">
        <f t="shared" si="0"/>
        <v>191641014</v>
      </c>
      <c r="F12" s="27">
        <f t="shared" si="0"/>
        <v>192122920</v>
      </c>
      <c r="G12" s="27">
        <f t="shared" si="0"/>
        <v>190904128</v>
      </c>
      <c r="H12" s="27">
        <f t="shared" si="0"/>
        <v>131926</v>
      </c>
      <c r="I12" s="27">
        <f t="shared" si="0"/>
        <v>1583710</v>
      </c>
      <c r="J12" s="28">
        <f>SUM(F38:F50)/SUM(D38:D50)*100</f>
        <v>99.114915087934946</v>
      </c>
      <c r="K12" s="29"/>
    </row>
    <row r="13" spans="1:11" ht="13.5" customHeight="1" x14ac:dyDescent="0.15">
      <c r="A13" s="15"/>
      <c r="B13" s="30"/>
      <c r="C13" s="31"/>
      <c r="D13" s="32"/>
      <c r="E13" s="23"/>
      <c r="F13" s="23"/>
      <c r="G13" s="23"/>
      <c r="H13" s="23"/>
      <c r="I13" s="23"/>
      <c r="J13" s="24" t="s">
        <v>11</v>
      </c>
    </row>
    <row r="14" spans="1:11" ht="13.5" customHeight="1" x14ac:dyDescent="0.15">
      <c r="A14" s="21" t="s">
        <v>12</v>
      </c>
      <c r="B14" s="33"/>
      <c r="C14" s="26"/>
      <c r="D14" s="32">
        <f t="shared" ref="D14:I14" si="1">IF(SUM(D38:D47)=0,"－",ROUND(SUM(D38:D47)/1000,0))</f>
        <v>193607172</v>
      </c>
      <c r="E14" s="32">
        <f t="shared" si="1"/>
        <v>191409631</v>
      </c>
      <c r="F14" s="32">
        <f t="shared" si="1"/>
        <v>191891537</v>
      </c>
      <c r="G14" s="32">
        <f t="shared" si="1"/>
        <v>190672745</v>
      </c>
      <c r="H14" s="32">
        <f t="shared" si="1"/>
        <v>131926</v>
      </c>
      <c r="I14" s="32">
        <f t="shared" si="1"/>
        <v>1583710</v>
      </c>
      <c r="J14" s="24">
        <f>SUM(F38:F47)/SUM(D38:D47)*100</f>
        <v>99.113857307796181</v>
      </c>
      <c r="K14" s="29"/>
    </row>
    <row r="15" spans="1:11" ht="13.5" customHeight="1" x14ac:dyDescent="0.15">
      <c r="A15" s="21"/>
      <c r="B15" s="33"/>
      <c r="C15" s="22"/>
      <c r="D15" s="32"/>
      <c r="E15" s="23"/>
      <c r="F15" s="23"/>
      <c r="G15" s="23"/>
      <c r="H15" s="23"/>
      <c r="I15" s="23"/>
      <c r="J15" s="24" t="s">
        <v>11</v>
      </c>
    </row>
    <row r="16" spans="1:11" ht="13.5" customHeight="1" x14ac:dyDescent="0.15">
      <c r="A16" s="21" t="s">
        <v>13</v>
      </c>
      <c r="B16" s="33"/>
      <c r="C16" s="22"/>
      <c r="D16" s="34">
        <f>IF(D38=0,"－",ROUND(D38/1000,0))</f>
        <v>53159736</v>
      </c>
      <c r="E16" s="34">
        <f t="shared" ref="D16:J20" si="2">IF(E38=0,"－",ROUND(E38/1000,0))</f>
        <v>51874125</v>
      </c>
      <c r="F16" s="34">
        <f t="shared" si="2"/>
        <v>51918449</v>
      </c>
      <c r="G16" s="34">
        <f t="shared" si="2"/>
        <v>51495971</v>
      </c>
      <c r="H16" s="34">
        <f t="shared" si="2"/>
        <v>117369</v>
      </c>
      <c r="I16" s="34">
        <f t="shared" si="2"/>
        <v>1123918</v>
      </c>
      <c r="J16" s="35">
        <f>J38</f>
        <v>97.7</v>
      </c>
      <c r="K16" s="29"/>
    </row>
    <row r="17" spans="1:11" ht="13.5" customHeight="1" x14ac:dyDescent="0.15">
      <c r="A17" s="21" t="s">
        <v>14</v>
      </c>
      <c r="B17" s="33"/>
      <c r="C17" s="22"/>
      <c r="D17" s="34">
        <f t="shared" si="2"/>
        <v>42002555</v>
      </c>
      <c r="E17" s="34">
        <f t="shared" si="2"/>
        <v>41458344</v>
      </c>
      <c r="F17" s="34">
        <f t="shared" si="2"/>
        <v>41883618</v>
      </c>
      <c r="G17" s="34">
        <f t="shared" si="2"/>
        <v>41399135</v>
      </c>
      <c r="H17" s="34">
        <f t="shared" si="2"/>
        <v>4480</v>
      </c>
      <c r="I17" s="34">
        <f t="shared" si="2"/>
        <v>114457</v>
      </c>
      <c r="J17" s="35">
        <f>J39</f>
        <v>99.7</v>
      </c>
      <c r="K17" s="29"/>
    </row>
    <row r="18" spans="1:11" ht="13.5" customHeight="1" x14ac:dyDescent="0.15">
      <c r="A18" s="21" t="s">
        <v>15</v>
      </c>
      <c r="B18" s="33"/>
      <c r="C18" s="22"/>
      <c r="D18" s="34">
        <f t="shared" si="2"/>
        <v>61882590</v>
      </c>
      <c r="E18" s="34">
        <f>IF(E40=0,"－",ROUND(E40/1000,0))</f>
        <v>61882590</v>
      </c>
      <c r="F18" s="34">
        <f t="shared" si="2"/>
        <v>61882590</v>
      </c>
      <c r="G18" s="34">
        <f t="shared" si="2"/>
        <v>61882590</v>
      </c>
      <c r="H18" s="34" t="str">
        <f t="shared" si="2"/>
        <v>－</v>
      </c>
      <c r="I18" s="34" t="str">
        <f t="shared" si="2"/>
        <v>－</v>
      </c>
      <c r="J18" s="35">
        <f>J40</f>
        <v>100</v>
      </c>
      <c r="K18" s="29"/>
    </row>
    <row r="19" spans="1:11" ht="13.5" customHeight="1" x14ac:dyDescent="0.15">
      <c r="A19" s="21" t="s">
        <v>16</v>
      </c>
      <c r="B19" s="33"/>
      <c r="C19" s="22"/>
      <c r="D19" s="34">
        <f t="shared" si="2"/>
        <v>2432772</v>
      </c>
      <c r="E19" s="34">
        <f>IF(E41=0,"－",ROUND(E41/1000,0))</f>
        <v>2372021</v>
      </c>
      <c r="F19" s="34">
        <f t="shared" si="2"/>
        <v>2377944</v>
      </c>
      <c r="G19" s="34">
        <f t="shared" si="2"/>
        <v>2351028</v>
      </c>
      <c r="H19" s="34">
        <f t="shared" si="2"/>
        <v>3989</v>
      </c>
      <c r="I19" s="34">
        <f t="shared" si="2"/>
        <v>50839</v>
      </c>
      <c r="J19" s="35">
        <f>J41</f>
        <v>97.7</v>
      </c>
      <c r="K19" s="29"/>
    </row>
    <row r="20" spans="1:11" ht="13.5" customHeight="1" x14ac:dyDescent="0.15">
      <c r="A20" s="21" t="s">
        <v>17</v>
      </c>
      <c r="B20" s="33"/>
      <c r="C20" s="22"/>
      <c r="D20" s="34">
        <f t="shared" si="2"/>
        <v>1445851</v>
      </c>
      <c r="E20" s="34">
        <f>IF(E42=0,"－",ROUND(E42/1000,0))</f>
        <v>1445818</v>
      </c>
      <c r="F20" s="34">
        <f t="shared" si="2"/>
        <v>1445818</v>
      </c>
      <c r="G20" s="34">
        <f t="shared" si="2"/>
        <v>1445818</v>
      </c>
      <c r="H20" s="34">
        <f t="shared" si="2"/>
        <v>32</v>
      </c>
      <c r="I20" s="34" t="str">
        <f t="shared" si="2"/>
        <v>－</v>
      </c>
      <c r="J20" s="35">
        <f>J42</f>
        <v>99.9</v>
      </c>
      <c r="K20" s="29"/>
    </row>
    <row r="21" spans="1:11" ht="13.5" customHeight="1" x14ac:dyDescent="0.15">
      <c r="A21" s="21"/>
      <c r="B21" s="33"/>
      <c r="C21" s="22"/>
      <c r="D21" s="23"/>
      <c r="E21" s="23"/>
      <c r="F21" s="23"/>
      <c r="G21" s="23"/>
      <c r="H21" s="34"/>
      <c r="I21" s="34"/>
      <c r="J21" s="24"/>
    </row>
    <row r="22" spans="1:11" ht="13.5" customHeight="1" x14ac:dyDescent="0.15">
      <c r="A22" s="21" t="s">
        <v>18</v>
      </c>
      <c r="B22" s="33"/>
      <c r="C22" s="22"/>
      <c r="D22" s="34">
        <f t="shared" ref="D22:I23" si="3">IF(D43=0,"－",ROUND(D43/1000,0))</f>
        <v>465264</v>
      </c>
      <c r="E22" s="34">
        <f t="shared" si="3"/>
        <v>465264</v>
      </c>
      <c r="F22" s="34">
        <f t="shared" si="3"/>
        <v>465264</v>
      </c>
      <c r="G22" s="34">
        <f t="shared" si="3"/>
        <v>465264</v>
      </c>
      <c r="H22" s="34" t="str">
        <f t="shared" si="3"/>
        <v>－</v>
      </c>
      <c r="I22" s="34" t="str">
        <f t="shared" si="3"/>
        <v>－</v>
      </c>
      <c r="J22" s="35">
        <f>J43</f>
        <v>100</v>
      </c>
      <c r="K22" s="29"/>
    </row>
    <row r="23" spans="1:11" ht="13.5" customHeight="1" x14ac:dyDescent="0.15">
      <c r="A23" s="21" t="s">
        <v>19</v>
      </c>
      <c r="B23" s="33"/>
      <c r="C23" s="22"/>
      <c r="D23" s="34">
        <f t="shared" si="3"/>
        <v>18585925</v>
      </c>
      <c r="E23" s="34">
        <f>IF(E44=0,"－",ROUND(E44/1000,0))</f>
        <v>18551921</v>
      </c>
      <c r="F23" s="34">
        <f t="shared" si="3"/>
        <v>18550002</v>
      </c>
      <c r="G23" s="34">
        <f t="shared" si="3"/>
        <v>18538020</v>
      </c>
      <c r="H23" s="34">
        <f t="shared" si="3"/>
        <v>6056</v>
      </c>
      <c r="I23" s="34">
        <f t="shared" si="3"/>
        <v>29868</v>
      </c>
      <c r="J23" s="35">
        <f>J44</f>
        <v>99.8</v>
      </c>
      <c r="K23" s="29"/>
    </row>
    <row r="24" spans="1:11" ht="13.5" customHeight="1" x14ac:dyDescent="0.15">
      <c r="A24" s="21" t="s">
        <v>20</v>
      </c>
      <c r="B24" s="33"/>
      <c r="C24" s="22"/>
      <c r="D24" s="34">
        <f>IF(D45=0,"－",ROUND(D45/1000,0))</f>
        <v>9999</v>
      </c>
      <c r="E24" s="34">
        <f>IF(E45=0,"－",ROUND(E45/1000,0))</f>
        <v>9999</v>
      </c>
      <c r="F24" s="34">
        <f>IF(F45=0,"－",ROUND(F45/1000,0))</f>
        <v>9999</v>
      </c>
      <c r="G24" s="34">
        <f>IF(G45=0,"－",ROUND(G45/1000,0))</f>
        <v>9999</v>
      </c>
      <c r="H24" s="34" t="str">
        <f>IF(H45=0,"－",ROUND(H45/1000,0))</f>
        <v>－</v>
      </c>
      <c r="I24" s="34" t="str">
        <f>IF(I45=0,"－",ROUND(I45/1000,0))</f>
        <v>－</v>
      </c>
      <c r="J24" s="35">
        <f>J45</f>
        <v>100</v>
      </c>
      <c r="K24" s="29"/>
    </row>
    <row r="25" spans="1:11" ht="13.5" customHeight="1" x14ac:dyDescent="0.15">
      <c r="A25" s="47" t="s">
        <v>28</v>
      </c>
      <c r="B25" s="33"/>
      <c r="C25" s="22"/>
      <c r="D25" s="34" t="str">
        <f t="shared" ref="D25:J26" si="4">IF(D46=0,"－",ROUND(D46/1000,0))</f>
        <v>－</v>
      </c>
      <c r="E25" s="34" t="str">
        <f t="shared" si="4"/>
        <v>－</v>
      </c>
      <c r="F25" s="34" t="str">
        <f t="shared" si="4"/>
        <v>－</v>
      </c>
      <c r="G25" s="34" t="str">
        <f t="shared" si="4"/>
        <v>－</v>
      </c>
      <c r="H25" s="34" t="str">
        <f t="shared" si="4"/>
        <v>－</v>
      </c>
      <c r="I25" s="34" t="str">
        <f t="shared" si="4"/>
        <v>－</v>
      </c>
      <c r="J25" s="34" t="str">
        <f t="shared" si="4"/>
        <v>－</v>
      </c>
      <c r="K25" s="29"/>
    </row>
    <row r="26" spans="1:11" ht="13.5" customHeight="1" x14ac:dyDescent="0.15">
      <c r="A26" s="21" t="s">
        <v>21</v>
      </c>
      <c r="B26" s="33"/>
      <c r="C26" s="22"/>
      <c r="D26" s="34">
        <f t="shared" si="4"/>
        <v>13622482</v>
      </c>
      <c r="E26" s="34">
        <f t="shared" si="4"/>
        <v>13349549</v>
      </c>
      <c r="F26" s="34">
        <f t="shared" si="4"/>
        <v>13357853</v>
      </c>
      <c r="G26" s="34">
        <f t="shared" si="4"/>
        <v>13084921</v>
      </c>
      <c r="H26" s="34" t="str">
        <f t="shared" si="4"/>
        <v>－</v>
      </c>
      <c r="I26" s="34">
        <f t="shared" si="4"/>
        <v>264628</v>
      </c>
      <c r="J26" s="35">
        <f>J47</f>
        <v>98.1</v>
      </c>
      <c r="K26" s="29"/>
    </row>
    <row r="27" spans="1:11" ht="13.5" customHeight="1" x14ac:dyDescent="0.15">
      <c r="A27" s="21"/>
      <c r="B27" s="33"/>
      <c r="C27" s="22"/>
      <c r="D27" s="23"/>
      <c r="E27" s="34"/>
      <c r="F27" s="23"/>
      <c r="G27" s="34"/>
      <c r="H27" s="23"/>
      <c r="I27" s="23"/>
      <c r="J27" s="24"/>
    </row>
    <row r="28" spans="1:11" ht="13.5" customHeight="1" x14ac:dyDescent="0.15">
      <c r="A28" s="21" t="s">
        <v>22</v>
      </c>
      <c r="B28" s="33"/>
      <c r="C28" s="22"/>
      <c r="D28" s="36">
        <f t="shared" ref="D28:I28" si="5">IF(SUM(D49:D50)=0,"－",ROUND(SUM(D49:D50)/1000,0))</f>
        <v>231383</v>
      </c>
      <c r="E28" s="36">
        <f t="shared" si="5"/>
        <v>231383</v>
      </c>
      <c r="F28" s="36">
        <f t="shared" si="5"/>
        <v>231383</v>
      </c>
      <c r="G28" s="36">
        <f t="shared" si="5"/>
        <v>231383</v>
      </c>
      <c r="H28" s="36" t="str">
        <f t="shared" si="5"/>
        <v>－</v>
      </c>
      <c r="I28" s="36" t="str">
        <f t="shared" si="5"/>
        <v>－</v>
      </c>
      <c r="J28" s="35">
        <f>SUM(F49:F50)/SUM(D49:D50)*100</f>
        <v>100</v>
      </c>
      <c r="K28" s="29"/>
    </row>
    <row r="29" spans="1:11" ht="13.5" customHeight="1" x14ac:dyDescent="0.15">
      <c r="A29" s="21"/>
      <c r="B29" s="33"/>
      <c r="C29" s="22"/>
      <c r="D29" s="23"/>
      <c r="E29" s="23"/>
      <c r="F29" s="23"/>
      <c r="G29" s="23"/>
      <c r="H29" s="34"/>
      <c r="I29" s="23"/>
      <c r="J29" s="24"/>
    </row>
    <row r="30" spans="1:11" ht="13.5" customHeight="1" x14ac:dyDescent="0.15">
      <c r="A30" s="21" t="s">
        <v>23</v>
      </c>
      <c r="B30" s="33"/>
      <c r="C30" s="22"/>
      <c r="D30" s="34">
        <f t="shared" ref="D30:I31" si="6">IF(D49=0,"－",ROUND(D49/1000,0))</f>
        <v>11652</v>
      </c>
      <c r="E30" s="34">
        <f>IF(E49=0,"－",ROUND(E49/1000,0))</f>
        <v>11652</v>
      </c>
      <c r="F30" s="34">
        <f t="shared" si="6"/>
        <v>11652</v>
      </c>
      <c r="G30" s="34">
        <f t="shared" si="6"/>
        <v>11652</v>
      </c>
      <c r="H30" s="34" t="str">
        <f t="shared" si="6"/>
        <v>－</v>
      </c>
      <c r="I30" s="34" t="str">
        <f t="shared" si="6"/>
        <v>－</v>
      </c>
      <c r="J30" s="35">
        <f>J49</f>
        <v>100</v>
      </c>
      <c r="K30" s="29"/>
    </row>
    <row r="31" spans="1:11" ht="13.5" customHeight="1" x14ac:dyDescent="0.15">
      <c r="A31" s="21" t="s">
        <v>24</v>
      </c>
      <c r="B31" s="33"/>
      <c r="C31" s="22"/>
      <c r="D31" s="34">
        <f t="shared" si="6"/>
        <v>219731</v>
      </c>
      <c r="E31" s="34">
        <f>IF(E50=0,"－",ROUND(E50/1000,0))</f>
        <v>219731</v>
      </c>
      <c r="F31" s="34">
        <f t="shared" si="6"/>
        <v>219731</v>
      </c>
      <c r="G31" s="34">
        <f t="shared" si="6"/>
        <v>219731</v>
      </c>
      <c r="H31" s="34" t="str">
        <f t="shared" si="6"/>
        <v>－</v>
      </c>
      <c r="I31" s="34" t="str">
        <f t="shared" si="6"/>
        <v>－</v>
      </c>
      <c r="J31" s="35">
        <f>J50</f>
        <v>100</v>
      </c>
      <c r="K31" s="29"/>
    </row>
    <row r="32" spans="1:11" ht="13.5" customHeight="1" x14ac:dyDescent="0.15">
      <c r="A32" s="37"/>
      <c r="B32" s="38"/>
      <c r="C32" s="39"/>
      <c r="D32" s="40"/>
      <c r="E32" s="40"/>
      <c r="F32" s="40"/>
      <c r="G32" s="40"/>
      <c r="H32" s="41"/>
      <c r="I32" s="41"/>
      <c r="J32" s="42"/>
    </row>
    <row r="33" spans="1:10" x14ac:dyDescent="0.15">
      <c r="A33" s="43" t="s">
        <v>29</v>
      </c>
      <c r="B33" s="1"/>
      <c r="C33" s="44"/>
      <c r="D33" s="45"/>
      <c r="E33" s="45"/>
      <c r="F33" s="45"/>
      <c r="G33" s="45"/>
      <c r="H33" s="45"/>
      <c r="I33" s="45"/>
      <c r="J33" s="45"/>
    </row>
    <row r="34" spans="1:10" x14ac:dyDescent="0.15">
      <c r="A34" s="48"/>
      <c r="B34" s="46"/>
      <c r="C34" s="46"/>
    </row>
    <row r="35" spans="1:10" x14ac:dyDescent="0.15">
      <c r="A35" s="43"/>
      <c r="B35" s="46"/>
      <c r="C35" s="46"/>
    </row>
    <row r="36" spans="1:10" x14ac:dyDescent="0.15">
      <c r="C36" s="46"/>
    </row>
    <row r="37" spans="1:10" hidden="1" x14ac:dyDescent="0.15">
      <c r="A37" s="54"/>
      <c r="B37" s="54"/>
      <c r="C37" s="54"/>
      <c r="D37" s="55" t="s">
        <v>30</v>
      </c>
      <c r="E37" s="55"/>
      <c r="F37" s="55"/>
      <c r="G37" s="55"/>
      <c r="H37" s="55"/>
      <c r="I37" s="55"/>
      <c r="J37" s="56"/>
    </row>
    <row r="38" spans="1:10" hidden="1" x14ac:dyDescent="0.15">
      <c r="A38" s="57" t="s">
        <v>13</v>
      </c>
      <c r="B38" s="58"/>
      <c r="C38" s="59"/>
      <c r="D38" s="82">
        <v>53159735817</v>
      </c>
      <c r="E38" s="82">
        <v>51874124651</v>
      </c>
      <c r="F38" s="82">
        <v>51918449093</v>
      </c>
      <c r="G38" s="82">
        <v>51495970773</v>
      </c>
      <c r="H38" s="82">
        <v>117368775</v>
      </c>
      <c r="I38" s="82">
        <v>1123917949</v>
      </c>
      <c r="J38" s="83">
        <v>97.7</v>
      </c>
    </row>
    <row r="39" spans="1:10" hidden="1" x14ac:dyDescent="0.15">
      <c r="A39" s="60" t="s">
        <v>14</v>
      </c>
      <c r="B39" s="61"/>
      <c r="C39" s="62"/>
      <c r="D39" s="84">
        <v>42002554640</v>
      </c>
      <c r="E39" s="84">
        <v>41458344100</v>
      </c>
      <c r="F39" s="84">
        <v>41883617571</v>
      </c>
      <c r="G39" s="84">
        <v>41399135025</v>
      </c>
      <c r="H39" s="84">
        <v>4479771</v>
      </c>
      <c r="I39" s="84">
        <v>114457298</v>
      </c>
      <c r="J39" s="85">
        <v>99.7</v>
      </c>
    </row>
    <row r="40" spans="1:10" hidden="1" x14ac:dyDescent="0.15">
      <c r="A40" s="60" t="s">
        <v>15</v>
      </c>
      <c r="B40" s="61"/>
      <c r="C40" s="62"/>
      <c r="D40" s="84">
        <v>61882589639</v>
      </c>
      <c r="E40" s="84">
        <v>61882589639</v>
      </c>
      <c r="F40" s="84">
        <v>61882589639</v>
      </c>
      <c r="G40" s="84">
        <v>61882589639</v>
      </c>
      <c r="H40" s="69">
        <v>0</v>
      </c>
      <c r="I40" s="69">
        <v>0</v>
      </c>
      <c r="J40" s="85">
        <v>100</v>
      </c>
    </row>
    <row r="41" spans="1:10" hidden="1" x14ac:dyDescent="0.15">
      <c r="A41" s="60" t="s">
        <v>16</v>
      </c>
      <c r="B41" s="61"/>
      <c r="C41" s="62"/>
      <c r="D41" s="84">
        <v>2432771511</v>
      </c>
      <c r="E41" s="84">
        <v>2372021200</v>
      </c>
      <c r="F41" s="84">
        <v>2377943662</v>
      </c>
      <c r="G41" s="84">
        <v>2351028130</v>
      </c>
      <c r="H41" s="84">
        <v>3988962</v>
      </c>
      <c r="I41" s="84">
        <v>50838887</v>
      </c>
      <c r="J41" s="85">
        <v>97.7</v>
      </c>
    </row>
    <row r="42" spans="1:10" hidden="1" x14ac:dyDescent="0.15">
      <c r="A42" s="60" t="s">
        <v>17</v>
      </c>
      <c r="B42" s="61"/>
      <c r="C42" s="62"/>
      <c r="D42" s="84">
        <v>1445850846</v>
      </c>
      <c r="E42" s="84">
        <v>1445818446</v>
      </c>
      <c r="F42" s="84">
        <v>1445818446</v>
      </c>
      <c r="G42" s="84">
        <v>1445818446</v>
      </c>
      <c r="H42" s="69">
        <v>32400</v>
      </c>
      <c r="I42" s="69">
        <v>0</v>
      </c>
      <c r="J42" s="85">
        <v>99.9</v>
      </c>
    </row>
    <row r="43" spans="1:10" hidden="1" x14ac:dyDescent="0.15">
      <c r="A43" s="60" t="s">
        <v>18</v>
      </c>
      <c r="B43" s="61"/>
      <c r="C43" s="62"/>
      <c r="D43" s="55">
        <v>465264050</v>
      </c>
      <c r="E43" s="84">
        <v>465264050</v>
      </c>
      <c r="F43" s="84">
        <v>465264050</v>
      </c>
      <c r="G43" s="84">
        <v>465264050</v>
      </c>
      <c r="H43" s="69">
        <v>0</v>
      </c>
      <c r="I43" s="69">
        <v>0</v>
      </c>
      <c r="J43" s="85">
        <v>100</v>
      </c>
    </row>
    <row r="44" spans="1:10" hidden="1" x14ac:dyDescent="0.15">
      <c r="A44" s="60" t="s">
        <v>19</v>
      </c>
      <c r="B44" s="61"/>
      <c r="C44" s="62"/>
      <c r="D44" s="84">
        <v>18585925435</v>
      </c>
      <c r="E44" s="84">
        <v>18551920800</v>
      </c>
      <c r="F44" s="84">
        <v>18550002137</v>
      </c>
      <c r="G44" s="84">
        <v>18538019573</v>
      </c>
      <c r="H44" s="84">
        <v>6055607</v>
      </c>
      <c r="I44" s="84">
        <v>29867691</v>
      </c>
      <c r="J44" s="85">
        <v>99.8</v>
      </c>
    </row>
    <row r="45" spans="1:10" hidden="1" x14ac:dyDescent="0.15">
      <c r="A45" s="60" t="s">
        <v>20</v>
      </c>
      <c r="B45" s="61"/>
      <c r="C45" s="62"/>
      <c r="D45" s="84">
        <v>9998600</v>
      </c>
      <c r="E45" s="84">
        <v>9998600</v>
      </c>
      <c r="F45" s="84">
        <v>9998600</v>
      </c>
      <c r="G45" s="84">
        <v>9998600</v>
      </c>
      <c r="H45" s="69">
        <v>0</v>
      </c>
      <c r="I45" s="69">
        <v>0</v>
      </c>
      <c r="J45" s="85">
        <v>100</v>
      </c>
    </row>
    <row r="46" spans="1:10" hidden="1" x14ac:dyDescent="0.15">
      <c r="A46" s="63" t="s">
        <v>31</v>
      </c>
      <c r="B46" s="64"/>
      <c r="C46" s="65"/>
      <c r="D46" s="55"/>
      <c r="E46" s="55"/>
      <c r="F46" s="84"/>
      <c r="G46" s="84"/>
      <c r="H46" s="69"/>
      <c r="I46" s="69"/>
      <c r="J46" s="85"/>
    </row>
    <row r="47" spans="1:10" hidden="1" x14ac:dyDescent="0.15">
      <c r="A47" s="60" t="s">
        <v>21</v>
      </c>
      <c r="B47" s="61"/>
      <c r="C47" s="62"/>
      <c r="D47" s="84">
        <v>13622481884</v>
      </c>
      <c r="E47" s="84">
        <v>13349549378</v>
      </c>
      <c r="F47" s="84">
        <v>13357853414</v>
      </c>
      <c r="G47" s="84">
        <v>13084920908</v>
      </c>
      <c r="H47" s="69">
        <v>0</v>
      </c>
      <c r="I47" s="69">
        <v>264628470</v>
      </c>
      <c r="J47" s="85">
        <v>98.1</v>
      </c>
    </row>
    <row r="48" spans="1:10" hidden="1" x14ac:dyDescent="0.15">
      <c r="A48" s="66"/>
      <c r="B48" s="66"/>
      <c r="C48" s="66"/>
      <c r="D48" s="67"/>
      <c r="E48" s="67"/>
      <c r="F48" s="67"/>
      <c r="G48" s="67"/>
      <c r="H48" s="67"/>
      <c r="I48" s="67"/>
      <c r="J48" s="68"/>
    </row>
    <row r="49" spans="1:10" hidden="1" x14ac:dyDescent="0.15">
      <c r="A49" s="60" t="s">
        <v>23</v>
      </c>
      <c r="B49" s="61"/>
      <c r="C49" s="62"/>
      <c r="D49" s="69">
        <v>11652200</v>
      </c>
      <c r="E49" s="69">
        <v>11652200</v>
      </c>
      <c r="F49" s="69">
        <v>11652200</v>
      </c>
      <c r="G49" s="69">
        <v>11652200</v>
      </c>
      <c r="H49" s="69">
        <v>0</v>
      </c>
      <c r="I49" s="69">
        <v>0</v>
      </c>
      <c r="J49" s="85">
        <v>100</v>
      </c>
    </row>
    <row r="50" spans="1:10" hidden="1" x14ac:dyDescent="0.15">
      <c r="A50" s="70" t="s">
        <v>24</v>
      </c>
      <c r="B50" s="71"/>
      <c r="C50" s="72"/>
      <c r="D50" s="86">
        <v>219731048</v>
      </c>
      <c r="E50" s="86">
        <v>219731048</v>
      </c>
      <c r="F50" s="86">
        <v>219731048</v>
      </c>
      <c r="G50" s="86">
        <v>219731048</v>
      </c>
      <c r="H50" s="73">
        <v>0</v>
      </c>
      <c r="I50" s="73">
        <v>0</v>
      </c>
      <c r="J50" s="87">
        <v>100</v>
      </c>
    </row>
    <row r="51" spans="1:10" hidden="1" x14ac:dyDescent="0.15"/>
    <row r="52" spans="1:10" hidden="1" x14ac:dyDescent="0.15"/>
    <row r="53" spans="1:10" hidden="1" x14ac:dyDescent="0.15"/>
    <row r="54" spans="1:10" hidden="1" x14ac:dyDescent="0.15">
      <c r="C54" t="s">
        <v>32</v>
      </c>
      <c r="D54" s="32">
        <f t="shared" ref="D54:I54" si="7">SUM(D38:D47)</f>
        <v>193607172422</v>
      </c>
      <c r="E54" s="32">
        <f t="shared" si="7"/>
        <v>191409630864</v>
      </c>
      <c r="F54" s="32">
        <f t="shared" si="7"/>
        <v>191891536612</v>
      </c>
      <c r="G54" s="32">
        <f t="shared" si="7"/>
        <v>190672745144</v>
      </c>
      <c r="H54" s="32">
        <f t="shared" si="7"/>
        <v>131925515</v>
      </c>
      <c r="I54" s="32">
        <f t="shared" si="7"/>
        <v>1583710295</v>
      </c>
      <c r="J54" s="20">
        <f>F54/D54*100</f>
        <v>99.113857307796181</v>
      </c>
    </row>
    <row r="55" spans="1:10" hidden="1" x14ac:dyDescent="0.15">
      <c r="C55" t="s">
        <v>33</v>
      </c>
      <c r="D55" s="32">
        <f t="shared" ref="D55:I55" si="8">SUM(D49:D50)</f>
        <v>231383248</v>
      </c>
      <c r="E55" s="32">
        <f>SUM(E49:E50)</f>
        <v>231383248</v>
      </c>
      <c r="F55" s="32">
        <f>SUM(F49:F50)</f>
        <v>231383248</v>
      </c>
      <c r="G55" s="32">
        <f t="shared" si="8"/>
        <v>231383248</v>
      </c>
      <c r="H55" s="32">
        <f t="shared" si="8"/>
        <v>0</v>
      </c>
      <c r="I55" s="32">
        <f t="shared" si="8"/>
        <v>0</v>
      </c>
      <c r="J55" s="20">
        <f>F55/D55*100</f>
        <v>100</v>
      </c>
    </row>
  </sheetData>
  <mergeCells count="5">
    <mergeCell ref="D3:D4"/>
    <mergeCell ref="F3:F4"/>
    <mergeCell ref="H3:H4"/>
    <mergeCell ref="I3:I4"/>
    <mergeCell ref="J3:J4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158</vt:lpstr>
      <vt:lpstr>'158'!Print_Area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2020-11-13T07:34:24Z</dcterms:created>
  <dcterms:modified xsi:type="dcterms:W3CDTF">2023-11-15T02:48:55Z</dcterms:modified>
</cp:coreProperties>
</file>