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05_ホームページ（様式等）\R5年12月（実績報告様式ロック解除）\県ホームページ（R5.10.1以降発生分）差し替え部分のみ\"/>
    </mc:Choice>
  </mc:AlternateContent>
  <xr:revisionPtr revIDLastSave="0" documentId="13_ncr:1_{3DED61DC-45FD-40BD-A224-46FE226CAF46}"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事業所・施設別個票●!$A$1:$AM$108</definedName>
  </definedNames>
  <calcPr calcId="191029"/>
</workbook>
</file>

<file path=xl/calcChain.xml><?xml version="1.0" encoding="utf-8"?>
<calcChain xmlns="http://schemas.openxmlformats.org/spreadsheetml/2006/main">
  <c r="S100" i="19" l="1"/>
  <c r="T71" i="19"/>
  <c r="BH14" i="19" l="1"/>
  <c r="J94" i="19" l="1"/>
  <c r="AH20" i="19" s="1"/>
  <c r="K31" i="24"/>
  <c r="H58" i="24"/>
  <c r="K8" i="24"/>
  <c r="H46" i="24"/>
  <c r="G50" i="24"/>
  <c r="G38" i="24"/>
  <c r="H28" i="24"/>
  <c r="G74" i="24"/>
  <c r="G46" i="24"/>
  <c r="H67" i="24"/>
  <c r="H59" i="24"/>
  <c r="G41" i="24"/>
  <c r="G73" i="24"/>
  <c r="H31" i="24"/>
  <c r="K26" i="24"/>
  <c r="H63" i="24"/>
  <c r="H7" i="24"/>
  <c r="H11" i="24"/>
  <c r="G36" i="24"/>
  <c r="H19" i="24"/>
  <c r="K17" i="24"/>
  <c r="K18" i="24"/>
  <c r="K48" i="24"/>
  <c r="G72" i="24"/>
  <c r="G8" i="24"/>
  <c r="K30" i="24"/>
  <c r="H71" i="24"/>
  <c r="H61" i="24"/>
  <c r="G17" i="24"/>
  <c r="H51" i="24"/>
  <c r="G21" i="24"/>
  <c r="H24" i="24"/>
  <c r="K25" i="24"/>
  <c r="G44" i="24"/>
  <c r="H22" i="24"/>
  <c r="K60" i="24"/>
  <c r="G57" i="24"/>
  <c r="K23" i="24"/>
  <c r="K66" i="24"/>
  <c r="G39" i="24"/>
  <c r="H17" i="24"/>
  <c r="K56" i="24"/>
  <c r="K16" i="24"/>
  <c r="H50" i="24"/>
  <c r="G75" i="24"/>
  <c r="H33" i="24"/>
  <c r="K39" i="24"/>
  <c r="G48" i="24"/>
  <c r="G13" i="24"/>
  <c r="K35" i="24"/>
  <c r="K20" i="24"/>
  <c r="K24" i="24"/>
  <c r="H15" i="24"/>
  <c r="K21" i="24"/>
  <c r="K10" i="24"/>
  <c r="H12" i="24"/>
  <c r="K63" i="24"/>
  <c r="H27" i="24"/>
  <c r="H52" i="24"/>
  <c r="K71" i="24"/>
  <c r="H74" i="24"/>
  <c r="H20" i="24"/>
  <c r="H53" i="24"/>
  <c r="G9" i="24"/>
  <c r="K45" i="24"/>
  <c r="G18" i="24"/>
  <c r="K46" i="24"/>
  <c r="H73" i="24"/>
  <c r="K37" i="24"/>
  <c r="H23" i="24"/>
  <c r="H13" i="24"/>
  <c r="G43" i="24"/>
  <c r="H54" i="24"/>
  <c r="G30" i="24"/>
  <c r="G29" i="24"/>
  <c r="G49" i="24"/>
  <c r="K51" i="24"/>
  <c r="H6" i="24"/>
  <c r="G10" i="24"/>
  <c r="K57" i="24"/>
  <c r="K74" i="24"/>
  <c r="H21" i="24"/>
  <c r="H9" i="24"/>
  <c r="G32" i="24"/>
  <c r="G14" i="24"/>
  <c r="G24" i="24"/>
  <c r="K70" i="24"/>
  <c r="H26" i="24"/>
  <c r="G28" i="24"/>
  <c r="G20" i="24"/>
  <c r="G7" i="24"/>
  <c r="K34" i="24"/>
  <c r="H66" i="24"/>
  <c r="H68" i="24"/>
  <c r="G37" i="24"/>
  <c r="H38" i="24"/>
  <c r="H25" i="24"/>
  <c r="G35" i="24"/>
  <c r="K75" i="24"/>
  <c r="K61" i="24"/>
  <c r="G58" i="24"/>
  <c r="K28" i="24"/>
  <c r="K72" i="24"/>
  <c r="G64" i="24"/>
  <c r="G54" i="24"/>
  <c r="H10" i="24"/>
  <c r="G60" i="24"/>
  <c r="K53" i="24"/>
  <c r="G67" i="24"/>
  <c r="K13" i="24"/>
  <c r="G55" i="24"/>
  <c r="G47" i="24"/>
  <c r="G12" i="24"/>
  <c r="H34" i="24"/>
  <c r="K11" i="24"/>
  <c r="H36" i="24"/>
  <c r="H47" i="24"/>
  <c r="G70" i="24"/>
  <c r="K54" i="24"/>
  <c r="G22" i="24"/>
  <c r="K40" i="24"/>
  <c r="H45" i="24"/>
  <c r="G71" i="24"/>
  <c r="K62" i="24"/>
  <c r="K9" i="24"/>
  <c r="H69" i="24"/>
  <c r="H55" i="24"/>
  <c r="K19" i="24"/>
  <c r="K49" i="24"/>
  <c r="H56" i="24"/>
  <c r="K32" i="24"/>
  <c r="H39" i="24"/>
  <c r="G52" i="24"/>
  <c r="G66" i="24"/>
  <c r="G34" i="24"/>
  <c r="G69" i="24"/>
  <c r="K41" i="24"/>
  <c r="H42" i="24"/>
  <c r="K73" i="24"/>
  <c r="H35" i="24"/>
  <c r="G68" i="24"/>
  <c r="H48" i="24"/>
  <c r="G33" i="24"/>
  <c r="G51" i="24"/>
  <c r="K50" i="24"/>
  <c r="G15" i="24"/>
  <c r="G16" i="24"/>
  <c r="K59" i="24"/>
  <c r="G65" i="24"/>
  <c r="K33" i="24"/>
  <c r="H40" i="24"/>
  <c r="K69" i="24"/>
  <c r="G61" i="24"/>
  <c r="K67" i="24"/>
  <c r="G31" i="24"/>
  <c r="G23" i="24"/>
  <c r="H41" i="24"/>
  <c r="G19" i="24"/>
  <c r="H65" i="24"/>
  <c r="K7" i="24"/>
  <c r="H14" i="24"/>
  <c r="K42" i="24"/>
  <c r="G42" i="24"/>
  <c r="K22" i="24"/>
  <c r="K44" i="24"/>
  <c r="K14" i="24"/>
  <c r="H44" i="24"/>
  <c r="K64" i="24"/>
  <c r="K65" i="24"/>
  <c r="G53" i="24"/>
  <c r="G45" i="24"/>
  <c r="K55" i="24"/>
  <c r="G25" i="24"/>
  <c r="G63" i="24"/>
  <c r="H72" i="24"/>
  <c r="H64" i="24"/>
  <c r="G62" i="24"/>
  <c r="H62" i="24"/>
  <c r="H60" i="24"/>
  <c r="G11" i="24"/>
  <c r="H37" i="24"/>
  <c r="H18" i="24"/>
  <c r="H29" i="24"/>
  <c r="H16" i="24"/>
  <c r="G26" i="24"/>
  <c r="K15" i="24"/>
  <c r="G27" i="24"/>
  <c r="H49" i="24"/>
  <c r="K29" i="24"/>
  <c r="H57" i="24"/>
  <c r="K58" i="24"/>
  <c r="K27" i="24"/>
  <c r="K12" i="24"/>
  <c r="H30" i="24"/>
  <c r="K38" i="24"/>
  <c r="H70" i="24"/>
  <c r="K47" i="24"/>
  <c r="G56" i="24"/>
  <c r="K43" i="24"/>
  <c r="H75" i="24"/>
  <c r="K36" i="24"/>
  <c r="H8" i="24"/>
  <c r="K68" i="24"/>
  <c r="G59" i="24"/>
  <c r="K52" i="24"/>
  <c r="H43" i="24"/>
  <c r="G40" i="24"/>
  <c r="H32" i="24"/>
  <c r="H76" i="24" l="1"/>
  <c r="J63" i="24"/>
  <c r="J69" i="24"/>
  <c r="F35" i="24"/>
  <c r="F8" i="24"/>
  <c r="F67" i="24"/>
  <c r="J30" i="24"/>
  <c r="J29" i="24"/>
  <c r="F25" i="24"/>
  <c r="F62" i="24"/>
  <c r="F33" i="24"/>
  <c r="J18" i="24"/>
  <c r="F61" i="24"/>
  <c r="J68" i="24"/>
  <c r="J41" i="24"/>
  <c r="J56" i="24"/>
  <c r="F44" i="24"/>
  <c r="J59" i="24"/>
  <c r="J40" i="24"/>
  <c r="J48" i="24"/>
  <c r="F53" i="24"/>
  <c r="F42" i="24"/>
  <c r="F20" i="24"/>
  <c r="J31" i="24"/>
  <c r="J51" i="24"/>
  <c r="J22" i="24"/>
  <c r="F22" i="24"/>
  <c r="J16" i="24"/>
  <c r="F29" i="24"/>
  <c r="J52" i="24"/>
  <c r="J15" i="24"/>
  <c r="F31" i="24"/>
  <c r="J9" i="24"/>
  <c r="J13" i="24"/>
  <c r="F14" i="24"/>
  <c r="F47" i="24"/>
  <c r="F70" i="24"/>
  <c r="F49" i="24"/>
  <c r="F38" i="24"/>
  <c r="F64" i="24"/>
  <c r="J34" i="24"/>
  <c r="J44" i="24"/>
  <c r="F66" i="24"/>
  <c r="F45" i="24"/>
  <c r="J11" i="24"/>
  <c r="J58" i="24"/>
  <c r="J24" i="24"/>
  <c r="F71" i="24"/>
  <c r="J36" i="24"/>
  <c r="F50" i="24"/>
  <c r="J37" i="24"/>
  <c r="F9" i="24"/>
  <c r="J7" i="24"/>
  <c r="F27" i="24"/>
  <c r="J49" i="24"/>
  <c r="J35" i="24"/>
  <c r="F74" i="24"/>
  <c r="F34" i="24"/>
  <c r="F12" i="24"/>
  <c r="F60" i="24"/>
  <c r="F72" i="24"/>
  <c r="J10" i="24"/>
  <c r="J43" i="24"/>
  <c r="J19" i="24"/>
  <c r="J50" i="24"/>
  <c r="J45" i="24"/>
  <c r="J72" i="24"/>
  <c r="J27" i="24"/>
  <c r="J64" i="24"/>
  <c r="F18" i="24"/>
  <c r="F65" i="24"/>
  <c r="F36" i="24"/>
  <c r="J23" i="24"/>
  <c r="J46" i="24"/>
  <c r="J71" i="24"/>
  <c r="J42" i="24"/>
  <c r="F17" i="24"/>
  <c r="F16" i="24"/>
  <c r="J73" i="24"/>
  <c r="J75" i="24"/>
  <c r="J8" i="24"/>
  <c r="F46" i="24"/>
  <c r="J14" i="24"/>
  <c r="F30" i="24"/>
  <c r="J60" i="24"/>
  <c r="J57" i="24"/>
  <c r="F40" i="24"/>
  <c r="J28" i="24"/>
  <c r="J70" i="24"/>
  <c r="F43" i="24"/>
  <c r="F57" i="24"/>
  <c r="F48" i="24"/>
  <c r="J54" i="24"/>
  <c r="F73" i="24"/>
  <c r="J20" i="24"/>
  <c r="F7" i="24"/>
  <c r="F10" i="24"/>
  <c r="F11" i="24"/>
  <c r="F15" i="24"/>
  <c r="F55" i="24"/>
  <c r="F41" i="24"/>
  <c r="F69" i="24"/>
  <c r="J66" i="24"/>
  <c r="F39" i="24"/>
  <c r="F26" i="24"/>
  <c r="F58" i="24"/>
  <c r="J38" i="24"/>
  <c r="F56" i="24"/>
  <c r="J62" i="24"/>
  <c r="F59" i="24"/>
  <c r="F24" i="24"/>
  <c r="J32" i="24"/>
  <c r="J47" i="24"/>
  <c r="F23" i="24"/>
  <c r="F32" i="24"/>
  <c r="J21" i="24"/>
  <c r="J33" i="24"/>
  <c r="J65" i="24"/>
  <c r="J74" i="24"/>
  <c r="J39" i="24"/>
  <c r="J67" i="24"/>
  <c r="J12" i="24"/>
  <c r="F19" i="24"/>
  <c r="J61" i="24"/>
  <c r="F52" i="24"/>
  <c r="F28" i="24"/>
  <c r="F68" i="24"/>
  <c r="F51" i="24"/>
  <c r="F63" i="24"/>
  <c r="J26" i="24"/>
  <c r="F21" i="24"/>
  <c r="F13" i="24"/>
  <c r="J55" i="24"/>
  <c r="F37" i="24"/>
  <c r="J17" i="24"/>
  <c r="F54" i="24"/>
  <c r="F75" i="24"/>
  <c r="J25" i="24"/>
  <c r="J53" i="24"/>
  <c r="L50" i="24" l="1"/>
  <c r="L21" i="24"/>
  <c r="L62" i="24"/>
  <c r="L42" i="24"/>
  <c r="L14" i="24"/>
  <c r="I58" i="24"/>
  <c r="I42" i="24"/>
  <c r="I22" i="24"/>
  <c r="L61" i="24"/>
  <c r="L37" i="24"/>
  <c r="L13" i="24"/>
  <c r="I65" i="24"/>
  <c r="I61" i="24"/>
  <c r="I57" i="24"/>
  <c r="I53" i="24"/>
  <c r="I49" i="24"/>
  <c r="I45" i="24"/>
  <c r="I41" i="24"/>
  <c r="I37" i="24"/>
  <c r="I33" i="24"/>
  <c r="I29" i="24"/>
  <c r="I25" i="24"/>
  <c r="I21" i="24"/>
  <c r="I17" i="24"/>
  <c r="I13" i="24"/>
  <c r="I9" i="24"/>
  <c r="L66" i="24"/>
  <c r="L34" i="24"/>
  <c r="L22" i="24"/>
  <c r="I74" i="24"/>
  <c r="I54" i="24"/>
  <c r="I30" i="24"/>
  <c r="I14" i="24"/>
  <c r="L65" i="24"/>
  <c r="L45" i="24"/>
  <c r="L33" i="24"/>
  <c r="L9" i="24"/>
  <c r="L72" i="24"/>
  <c r="L68" i="24"/>
  <c r="L64" i="24"/>
  <c r="L60" i="24"/>
  <c r="L56" i="24"/>
  <c r="L52" i="24"/>
  <c r="L48" i="24"/>
  <c r="L44" i="24"/>
  <c r="L40" i="24"/>
  <c r="L36" i="24"/>
  <c r="L32" i="24"/>
  <c r="L28" i="24"/>
  <c r="L24" i="24"/>
  <c r="L20" i="24"/>
  <c r="L16" i="24"/>
  <c r="L12" i="24"/>
  <c r="L8" i="24"/>
  <c r="L74" i="24"/>
  <c r="L54" i="24"/>
  <c r="L38" i="24"/>
  <c r="L26" i="24"/>
  <c r="I70" i="24"/>
  <c r="I50" i="24"/>
  <c r="I34" i="24"/>
  <c r="I26" i="24"/>
  <c r="L73" i="24"/>
  <c r="L57" i="24"/>
  <c r="L41" i="24"/>
  <c r="L29" i="24"/>
  <c r="I72" i="24"/>
  <c r="I68" i="24"/>
  <c r="I64" i="24"/>
  <c r="I60" i="24"/>
  <c r="I56" i="24"/>
  <c r="I52" i="24"/>
  <c r="I48" i="24"/>
  <c r="I44" i="24"/>
  <c r="I40" i="24"/>
  <c r="I36" i="24"/>
  <c r="I32" i="24"/>
  <c r="I28" i="24"/>
  <c r="I24" i="24"/>
  <c r="I20" i="24"/>
  <c r="I16" i="24"/>
  <c r="I12" i="24"/>
  <c r="I8" i="24"/>
  <c r="L58" i="24"/>
  <c r="L30" i="24"/>
  <c r="L10" i="24"/>
  <c r="I62" i="24"/>
  <c r="I38" i="24"/>
  <c r="I10" i="24"/>
  <c r="L53" i="24"/>
  <c r="L25" i="24"/>
  <c r="I73" i="24"/>
  <c r="L75" i="24"/>
  <c r="L71" i="24"/>
  <c r="L67" i="24"/>
  <c r="L63" i="24"/>
  <c r="L59" i="24"/>
  <c r="L55" i="24"/>
  <c r="L51" i="24"/>
  <c r="L47" i="24"/>
  <c r="L43" i="24"/>
  <c r="L39" i="24"/>
  <c r="L35" i="24"/>
  <c r="L31" i="24"/>
  <c r="L27" i="24"/>
  <c r="L23" i="24"/>
  <c r="L19" i="24"/>
  <c r="L15" i="24"/>
  <c r="L11" i="24"/>
  <c r="L7" i="24"/>
  <c r="L70" i="24"/>
  <c r="L46" i="24"/>
  <c r="L18" i="24"/>
  <c r="I66" i="24"/>
  <c r="I46" i="24"/>
  <c r="I18" i="24"/>
  <c r="L69" i="24"/>
  <c r="L49" i="24"/>
  <c r="L17" i="24"/>
  <c r="I69" i="24"/>
  <c r="I75" i="24"/>
  <c r="I71" i="24"/>
  <c r="I67" i="24"/>
  <c r="I63" i="24"/>
  <c r="I59" i="24"/>
  <c r="I55" i="24"/>
  <c r="I51" i="24"/>
  <c r="I47" i="24"/>
  <c r="I43" i="24"/>
  <c r="I39" i="24"/>
  <c r="I35" i="24"/>
  <c r="I31" i="24"/>
  <c r="I27" i="24"/>
  <c r="I23" i="24"/>
  <c r="I19" i="24"/>
  <c r="I15" i="24"/>
  <c r="I11" i="24"/>
  <c r="I7" i="24"/>
  <c r="BG39" i="19"/>
  <c r="BM39" i="19" s="1"/>
  <c r="J10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C26" i="24"/>
  <c r="E47" i="24"/>
  <c r="E64" i="24"/>
  <c r="E17" i="24"/>
  <c r="E50" i="24"/>
  <c r="C27" i="24"/>
  <c r="C64" i="24"/>
  <c r="C16" i="24"/>
  <c r="C61" i="24"/>
  <c r="C15" i="24"/>
  <c r="D59" i="24"/>
  <c r="C52" i="24"/>
  <c r="K6" i="24"/>
  <c r="E61" i="24"/>
  <c r="D63" i="24"/>
  <c r="E66" i="24"/>
  <c r="C46" i="24"/>
  <c r="C51" i="24"/>
  <c r="D11" i="24"/>
  <c r="C72" i="24"/>
  <c r="C23" i="24"/>
  <c r="D74" i="24"/>
  <c r="D70" i="24"/>
  <c r="E18" i="24"/>
  <c r="E28" i="24"/>
  <c r="E11" i="24"/>
  <c r="D58" i="24"/>
  <c r="E68" i="24"/>
  <c r="E60" i="24"/>
  <c r="E54" i="24"/>
  <c r="E19" i="24"/>
  <c r="C44" i="24"/>
  <c r="D54" i="24"/>
  <c r="D17" i="24"/>
  <c r="C20" i="24"/>
  <c r="D15" i="24"/>
  <c r="C48" i="24"/>
  <c r="E71" i="24"/>
  <c r="E67" i="24"/>
  <c r="C47" i="24"/>
  <c r="C13" i="24"/>
  <c r="E52" i="24"/>
  <c r="E62" i="24"/>
  <c r="D71" i="24"/>
  <c r="D64" i="24"/>
  <c r="C19" i="24"/>
  <c r="C14" i="24"/>
  <c r="D12" i="24"/>
  <c r="E75" i="24"/>
  <c r="D46" i="24"/>
  <c r="E44" i="24"/>
  <c r="E14" i="24"/>
  <c r="D25" i="24"/>
  <c r="D44" i="24"/>
  <c r="D24" i="24"/>
  <c r="E16" i="24"/>
  <c r="E15" i="24"/>
  <c r="D49" i="24"/>
  <c r="D51" i="24"/>
  <c r="D28" i="24"/>
  <c r="D16" i="24"/>
  <c r="E74" i="24"/>
  <c r="D61" i="24"/>
  <c r="E23" i="24"/>
  <c r="E49" i="24"/>
  <c r="C28" i="24"/>
  <c r="C65" i="24"/>
  <c r="D20" i="24"/>
  <c r="C11" i="24"/>
  <c r="D18" i="24"/>
  <c r="C66" i="24"/>
  <c r="D65" i="24"/>
  <c r="C60" i="24"/>
  <c r="C58" i="24"/>
  <c r="C59" i="24"/>
  <c r="E22" i="24"/>
  <c r="C63" i="24"/>
  <c r="C18" i="24"/>
  <c r="E72" i="24"/>
  <c r="C42" i="24"/>
  <c r="C55" i="24"/>
  <c r="D67" i="24"/>
  <c r="E26" i="24"/>
  <c r="D52" i="24"/>
  <c r="D19" i="24"/>
  <c r="D29" i="24"/>
  <c r="D26" i="24"/>
  <c r="D41" i="24"/>
  <c r="E42" i="24"/>
  <c r="E58" i="24"/>
  <c r="E55" i="24"/>
  <c r="C75" i="24"/>
  <c r="D72" i="24"/>
  <c r="C29" i="24"/>
  <c r="E63" i="24"/>
  <c r="C25" i="24"/>
  <c r="E73" i="24"/>
  <c r="E56" i="24"/>
  <c r="D53" i="24"/>
  <c r="C73" i="24"/>
  <c r="C43" i="24"/>
  <c r="D66" i="24"/>
  <c r="D42" i="24"/>
  <c r="E12" i="24"/>
  <c r="E46" i="24"/>
  <c r="D60" i="24"/>
  <c r="D55" i="24"/>
  <c r="E45" i="24"/>
  <c r="C62" i="24"/>
  <c r="C68" i="24"/>
  <c r="E51" i="24"/>
  <c r="C45" i="24"/>
  <c r="E27" i="24"/>
  <c r="D14" i="24"/>
  <c r="C71" i="24"/>
  <c r="D40" i="24"/>
  <c r="D48" i="24"/>
  <c r="D45" i="24"/>
  <c r="E25" i="24"/>
  <c r="E40" i="24"/>
  <c r="C53" i="24"/>
  <c r="D50" i="24"/>
  <c r="D57" i="24"/>
  <c r="E43" i="24"/>
  <c r="D43" i="24"/>
  <c r="E29" i="24"/>
  <c r="D73" i="24"/>
  <c r="C12" i="24"/>
  <c r="E48" i="24"/>
  <c r="E70" i="24"/>
  <c r="D56" i="24"/>
  <c r="E21" i="24"/>
  <c r="E69" i="24"/>
  <c r="D69" i="24"/>
  <c r="C41" i="24"/>
  <c r="D13" i="24"/>
  <c r="E59" i="24"/>
  <c r="C40" i="24"/>
  <c r="E53" i="24"/>
  <c r="D47" i="24"/>
  <c r="C56" i="24"/>
  <c r="D21" i="24"/>
  <c r="C54" i="24"/>
  <c r="C74" i="24"/>
  <c r="E41" i="24"/>
  <c r="E57" i="24"/>
  <c r="C24" i="24"/>
  <c r="E24" i="24"/>
  <c r="D23" i="24"/>
  <c r="C50" i="24"/>
  <c r="E20" i="24"/>
  <c r="C70" i="24"/>
  <c r="E65" i="24"/>
  <c r="C22" i="24"/>
  <c r="C17" i="24"/>
  <c r="C57" i="24"/>
  <c r="D22" i="24"/>
  <c r="C21" i="24"/>
  <c r="C49" i="24"/>
  <c r="E13" i="24"/>
  <c r="C67" i="24"/>
  <c r="C69" i="24"/>
  <c r="D27" i="24"/>
  <c r="D68" i="24"/>
  <c r="D75" i="24"/>
  <c r="D62" i="24"/>
  <c r="BH29" i="19" l="1"/>
  <c r="BH33" i="19"/>
  <c r="BH36" i="19"/>
  <c r="BH23" i="19"/>
  <c r="BL39" i="19"/>
  <c r="J86" i="19"/>
  <c r="W20" i="19" s="1"/>
  <c r="E32" i="24"/>
  <c r="E38" i="24"/>
  <c r="C10" i="24"/>
  <c r="C34" i="24"/>
  <c r="C37" i="24"/>
  <c r="C33" i="24"/>
  <c r="C38" i="24"/>
  <c r="E36" i="24"/>
  <c r="D9" i="24"/>
  <c r="G6" i="24"/>
  <c r="D33" i="24"/>
  <c r="C35" i="24"/>
  <c r="D38" i="24"/>
  <c r="C39" i="24"/>
  <c r="E30" i="24"/>
  <c r="E33" i="24"/>
  <c r="C36" i="24"/>
  <c r="C7" i="24"/>
  <c r="D32" i="24"/>
  <c r="D36" i="24"/>
  <c r="C31" i="24"/>
  <c r="D8" i="24"/>
  <c r="C32" i="24"/>
  <c r="E34" i="24"/>
  <c r="C6" i="24"/>
  <c r="E10" i="24"/>
  <c r="D31" i="24"/>
  <c r="E8" i="24"/>
  <c r="E7" i="24"/>
  <c r="D35" i="24"/>
  <c r="D30" i="24"/>
  <c r="C30" i="24"/>
  <c r="D10" i="24"/>
  <c r="D39" i="24"/>
  <c r="D34" i="24"/>
  <c r="C8" i="24"/>
  <c r="D7" i="24"/>
  <c r="E6" i="24"/>
  <c r="E9" i="24"/>
  <c r="E37" i="24"/>
  <c r="E39" i="24"/>
  <c r="C9" i="24"/>
  <c r="D6" i="24"/>
  <c r="E35" i="24"/>
  <c r="D37" i="24"/>
  <c r="E31" i="24"/>
  <c r="J6"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<sst xmlns="http://schemas.openxmlformats.org/spreadsheetml/2006/main" count="492" uniqueCount="229">
  <si>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</si>
  <si>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</si>
  <si>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</si>
  <si>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</si>
  <si>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</si>
  <si>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</si>
  <si>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</si>
  <si>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</si>
  <si>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</si>
  <si>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</si>
  <si>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</si>
  <si>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</si>
  <si>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</si>
  <si>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</si>
  <si>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</si>
  <si>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</si>
  <si>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</si>
  <si>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</si>
  <si>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</si>
  <si>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</si>
  <si>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</si>
  <si>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</si>
  <si>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</si>
  <si>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</si>
  <si>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</si>
  <si>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</si>
  <si>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</si>
  <si>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</si>
  <si>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</si>
  <si>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</si>
  <si>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</si>
  <si>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</si>
  <si>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</si>
  <si>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</si>
  <si>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</si>
  <si>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</si>
  <si>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</si>
  <si>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</si>
  <si>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</si>
  <si>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</si>
  <si>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</si>
  <si>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</si>
  <si>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</si>
  <si>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</si>
  <si>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</si>
  <si>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</si>
  <si>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</si>
  <si>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</si>
  <si>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</si>
  <si>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</si>
  <si>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</si>
  <si>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</si>
  <si>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</si>
  <si>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</si>
  <si>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</si>
  <si>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</si>
  <si>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</si>
  <si>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</si>
  <si>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</si>
  <si>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</si>
  <si>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</si>
  <si>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</si>
  <si>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</si>
  <si>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</si>
  <si>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</si>
  <si>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</si>
  <si>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</si>
  <si>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</si>
  <si>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</si>
  <si>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</si>
  <si>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</si>
  <si>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</si>
  <si>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</si>
  <si>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</si>
  <si>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</si>
  <si>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</si>
  <si>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</si>
  <si>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</si>
  <si>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</si>
  <si>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</si>
  <si>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</si>
  <si>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</si>
  <si>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</si>
  <si>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</si>
  <si>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</si>
  <si>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</si>
  <si>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</si>
  <si>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</si>
  <si>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</si>
  <si>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</si>
  <si>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</si>
  <si>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</si>
  <si>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</si>
  <si>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</si>
  <si>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</si>
  <si>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</si>
  <si>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</si>
  <si>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</si>
  <si>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通所系</t>
    <rPh sb="0" eb="2">
      <t>ツウショ</t>
    </rPh>
    <rPh sb="2" eb="3">
      <t>ケイ</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</si>
  <si>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</si>
  <si>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</si>
  <si>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</si>
  <si>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</si>
  <si>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</si>
  <si>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</si>
  <si>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</si>
  <si>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</si>
  <si>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</si>
  <si>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</si>
  <si>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</si>
  <si>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</si>
  <si>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</si>
  <si>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</si>
  <si>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</si>
  <si>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</si>
  <si>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</si>
  <si>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</si>
  <si>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</si>
  <si>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</si>
  <si>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</si>
  <si>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</si>
  <si>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</si>
  <si>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</si>
  <si>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</si>
  <si>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</si>
  <si>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</si>
  <si>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</si>
  <si>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</si>
  <si>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</si>
  <si>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</si>
  <si>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</si>
  <si>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</si>
  <si>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</si>
  <si>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</si>
  <si>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</si>
  <si>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</si>
  <si>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</si>
  <si>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</si>
  <si>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</si>
  <si>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</si>
  <si>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</si>
  <si>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</si>
  <si>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</si>
  <si>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</si>
  <si>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</si>
  <si>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</si>
  <si>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</si>
  <si>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</si>
  <si>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</si>
  <si>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</si>
  <si>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</si>
  <si>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</si>
  <si>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</si>
  <si>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</si>
  <si>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</si>
  <si>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</si>
  <si>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</si>
  <si>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</si>
  <si>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</si>
  <si>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</si>
  <si>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</si>
  <si>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</si>
  <si>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</si>
  <si>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</si>
  <si>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</si>
  <si>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</si>
  <si>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</si>
  <si>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</si>
  <si>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</si>
  <si>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</si>
  <si>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</si>
  <si>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</si>
  <si>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</si>
  <si>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</si>
  <si>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</si>
  <si>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</si>
  <si>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</si>
  <si>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</si>
  <si>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</si>
  <si>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</si>
  <si>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</si>
  <si>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</si>
  <si>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</si>
  <si>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</si>
  <si>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</si>
  <si>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</si>
  <si>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</si>
  <si>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</si>
  <si>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</si>
  <si>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</si>
  <si>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</si>
  <si>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</si>
  <si>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</si>
  <si>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</si>
  <si>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</si>
  <si>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</si>
  <si>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</si>
  <si>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</si>
  <si>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※R5.4.1～R5.5.7対応分として交付決定を受けた事業所のみ入力</t>
    <rPh sb="14" eb="16">
      <t>タイオウ</t>
    </rPh>
    <rPh sb="16" eb="17">
      <t>ブン</t>
    </rPh>
    <rPh sb="20" eb="24">
      <t>コウフケッテイ</t>
    </rPh>
    <rPh sb="25" eb="26">
      <t>ウ</t>
    </rPh>
    <rPh sb="28" eb="31">
      <t>ジギョウショ</t>
    </rPh>
    <rPh sb="33" eb="35">
      <t>ニュウリョク</t>
    </rPh>
    <phoneticPr fontId="4"/>
  </si>
  <si>
    <t>◆</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</si>
  <si>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4"/>
  </si>
  <si>
    <t>（別添７）</t>
    <rPh sb="1" eb="3">
      <t>ベッテン</t>
    </rPh>
    <phoneticPr fontId="4"/>
  </si>
  <si>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4"/>
  </si>
  <si>
    <t>事業実績</t>
    <rPh sb="0" eb="4">
      <t>ジギョウジッセキ</t>
    </rPh>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</si>
  <si>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</si>
  <si>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</si>
  <si>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</si>
  <si>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</si>
  <si>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</si>
  <si>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</si>
  <si>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</si>
  <si>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</si>
  <si>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</si>
  <si>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</si>
  <si>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</si>
  <si>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</si>
  <si>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（令和５年度に生じた費用分）【R5.10.1以降】</t>
    <rPh sb="1" eb="3">
      <t>レイワ</t>
    </rPh>
    <rPh sb="4" eb="6">
      <t>ネンド</t>
    </rPh>
    <rPh sb="7" eb="8">
      <t>ショウ</t>
    </rPh>
    <rPh sb="10" eb="13">
      <t>ヒヨウブン</t>
    </rPh>
    <rPh sb="22" eb="24">
      <t>イコウ</t>
    </rPh>
    <phoneticPr fontId="4"/>
  </si>
  <si>
    <t>事業所・施設別一覧（令和５年度に生じた費用分）【R5.10.1以降】</t>
    <rPh sb="10" eb="12">
      <t>レイワ</t>
    </rPh>
    <rPh sb="13" eb="15">
      <t>ネンド</t>
    </rPh>
    <rPh sb="16" eb="17">
      <t>ショウ</t>
    </rPh>
    <rPh sb="19" eb="22">
      <t>ヒヨウブン</t>
    </rPh>
    <rPh sb="31" eb="33">
      <t>イコウ</t>
    </rPh>
    <phoneticPr fontId="4"/>
  </si>
  <si>
    <t>事業所・施設別個票（令和５年度に生じた費用分）【R5.10.1以降】</t>
    <rPh sb="8" eb="9">
      <t>ヒョウ</t>
    </rPh>
    <rPh sb="10" eb="12">
      <t>レイワ</t>
    </rPh>
    <rPh sb="13" eb="15">
      <t>ネンド</t>
    </rPh>
    <rPh sb="16" eb="17">
      <t>ショウ</t>
    </rPh>
    <rPh sb="19" eb="22">
      <t>ヒヨウブン</t>
    </rPh>
    <rPh sb="31" eb="33">
      <t>イコウ</t>
    </rPh>
    <phoneticPr fontId="4"/>
  </si>
  <si>
    <t>※新型コロナウイルス感染症への対応に係る業務手当（危険手当等）がある場合、黄色部分に記載をお願いいたします。</t>
    <rPh sb="1" eb="3">
      <t>シンガタ</t>
    </rPh>
    <rPh sb="10" eb="13">
      <t>カンセンショウ</t>
    </rPh>
    <rPh sb="15" eb="17">
      <t>タイオウ</t>
    </rPh>
    <rPh sb="18" eb="19">
      <t>カカ</t>
    </rPh>
    <rPh sb="20" eb="22">
      <t>ギョウム</t>
    </rPh>
    <rPh sb="22" eb="24">
      <t>テアテ</t>
    </rPh>
    <rPh sb="25" eb="29">
      <t>キケンテアテ</t>
    </rPh>
    <rPh sb="29" eb="30">
      <t>トウ</t>
    </rPh>
    <rPh sb="34" eb="36">
      <t>バアイ</t>
    </rPh>
    <rPh sb="37" eb="39">
      <t>キイロ</t>
    </rPh>
    <rPh sb="39" eb="41">
      <t>ブブン</t>
    </rPh>
    <rPh sb="42" eb="44">
      <t>キサイ</t>
    </rPh>
    <rPh sb="46" eb="47">
      <t>ネガ</t>
    </rPh>
    <phoneticPr fontId="4"/>
  </si>
  <si>
    <t>　１日あたりの支給単価（日額支給の場合記載願います。）</t>
    <rPh sb="2" eb="3">
      <t>ニチ</t>
    </rPh>
    <rPh sb="7" eb="11">
      <t>シキュウタンカ</t>
    </rPh>
    <rPh sb="12" eb="14">
      <t>ニチガク</t>
    </rPh>
    <rPh sb="14" eb="16">
      <t>シキュウ</t>
    </rPh>
    <rPh sb="17" eb="19">
      <t>バアイ</t>
    </rPh>
    <rPh sb="19" eb="21">
      <t>キサイ</t>
    </rPh>
    <rPh sb="21" eb="22">
      <t>ネガ</t>
    </rPh>
    <phoneticPr fontId="4"/>
  </si>
  <si>
    <t>円（上限4,000円）</t>
    <rPh sb="0" eb="1">
      <t>エン</t>
    </rPh>
    <rPh sb="2" eb="4">
      <t>ジョウゲン</t>
    </rPh>
    <rPh sb="9" eb="10">
      <t>エン</t>
    </rPh>
    <phoneticPr fontId="4"/>
  </si>
  <si>
    <t>支給人数</t>
    <rPh sb="0" eb="2">
      <t>シキュウ</t>
    </rPh>
    <rPh sb="2" eb="4">
      <t>ニンズウ</t>
    </rPh>
    <phoneticPr fontId="4"/>
  </si>
  <si>
    <t>感染対応期間</t>
    <rPh sb="0" eb="2">
      <t>カンセン</t>
    </rPh>
    <rPh sb="2" eb="4">
      <t>タイオウ</t>
    </rPh>
    <rPh sb="4" eb="6">
      <t>キカン</t>
    </rPh>
    <phoneticPr fontId="4"/>
  </si>
  <si>
    <t>　支給上限額</t>
    <rPh sb="1" eb="6">
      <t>シキュウジョウゲンガク</t>
    </rPh>
    <phoneticPr fontId="4"/>
  </si>
  <si>
    <t>万円　×</t>
    <rPh sb="0" eb="2">
      <t>マンエン</t>
    </rPh>
    <phoneticPr fontId="4"/>
  </si>
  <si>
    <t>人　×</t>
    <rPh sb="0" eb="1">
      <t>ニン</t>
    </rPh>
    <phoneticPr fontId="4"/>
  </si>
  <si>
    <t>ヶ月　＝</t>
    <rPh sb="1" eb="2">
      <t>ゲツ</t>
    </rPh>
    <phoneticPr fontId="4"/>
  </si>
  <si>
    <t>万円</t>
    <rPh sb="0" eb="2">
      <t>マンエン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</si>
</sst>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76">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4" fillId="0" borderId="0" xfId="0" applyFont="1" applyFill="1" applyAlignment="1">
      <alignment horizontal="left" vertical="center"/>
    </xf>
    <xf numFmtId="0" fontId="12" fillId="0" borderId="0" xfId="0" applyFont="1" applyFill="1" applyAlignment="1">
      <alignment horizontal="left"/>
    </xf>
    <xf numFmtId="38" fontId="14" fillId="0" borderId="0" xfId="4" applyFont="1" applyFill="1" applyAlignment="1">
      <alignment horizontal="center" vertical="center"/>
    </xf>
    <xf numFmtId="0" fontId="14" fillId="0" borderId="0" xfId="0" applyFont="1" applyFill="1" applyAlignment="1">
      <alignment horizontal="center" vertical="center"/>
    </xf>
    <xf numFmtId="38" fontId="10" fillId="0" borderId="0" xfId="4" applyFont="1" applyFill="1" applyAlignment="1">
      <alignment vertical="center"/>
    </xf>
    <xf numFmtId="0" fontId="14" fillId="0" borderId="0" xfId="0" applyFont="1" applyFill="1" applyBorder="1" applyAlignment="1">
      <alignment horizontal="left"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38" fontId="14" fillId="6" borderId="0" xfId="4" applyFont="1" applyFill="1" applyBorder="1" applyAlignment="1">
      <alignment horizontal="center" vertical="center"/>
    </xf>
    <xf numFmtId="0" fontId="14" fillId="6" borderId="0" xfId="0" applyFont="1" applyFill="1" applyAlignment="1">
      <alignment horizontal="center" vertical="center"/>
    </xf>
    <xf numFmtId="38" fontId="10" fillId="0" borderId="0" xfId="4" applyFont="1" applyFill="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8" xfId="0" applyFont="1" applyFill="1" applyBorder="1" applyAlignment="1">
      <alignment vertical="center"/>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38" fontId="14" fillId="6" borderId="0" xfId="4" applyFont="1" applyFill="1" applyAlignment="1">
      <alignment horizontal="center" vertical="center"/>
    </xf>
    <xf numFmtId="38" fontId="14" fillId="0" borderId="0" xfId="4" applyFont="1" applyFill="1" applyAlignment="1">
      <alignment horizontal="center" vertical="center"/>
    </xf>
    <xf numFmtId="176" fontId="7" fillId="0" borderId="1" xfId="0" applyNumberFormat="1" applyFont="1" applyFill="1" applyBorder="1" applyAlignment="1" applyProtection="1">
      <alignment horizontal="right" vertical="center" shrinkToFit="1"/>
      <protection locked="0"/>
    </xf>
    <xf numFmtId="176" fontId="7" fillId="0" borderId="2" xfId="0" applyNumberFormat="1" applyFont="1" applyFill="1" applyBorder="1" applyAlignment="1" applyProtection="1">
      <alignment horizontal="righ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203200</xdr:rowOff>
        </xdr:from>
        <xdr:to>
          <xdr:col>2</xdr:col>
          <xdr:colOff>76200</xdr:colOff>
          <xdr:row>24</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23</xdr:row>
          <xdr:rowOff>203200</xdr:rowOff>
        </xdr:from>
        <xdr:to>
          <xdr:col>4</xdr:col>
          <xdr:colOff>31750</xdr:colOff>
          <xdr:row>25</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203200</xdr:rowOff>
        </xdr:from>
        <xdr:to>
          <xdr:col>11</xdr:col>
          <xdr:colOff>50800</xdr:colOff>
          <xdr:row>25</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209550</xdr:rowOff>
        </xdr:from>
        <xdr:to>
          <xdr:col>17</xdr:col>
          <xdr:colOff>31750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31750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209550</xdr:rowOff>
        </xdr:from>
        <xdr:to>
          <xdr:col>31</xdr:col>
          <xdr:colOff>31750</xdr:colOff>
          <xdr:row>25</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38100</xdr:colOff>
          <xdr:row>26</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24</xdr:row>
          <xdr:rowOff>203200</xdr:rowOff>
        </xdr:from>
        <xdr:to>
          <xdr:col>14</xdr:col>
          <xdr:colOff>38100</xdr:colOff>
          <xdr:row>26</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26</xdr:row>
          <xdr:rowOff>203200</xdr:rowOff>
        </xdr:from>
        <xdr:to>
          <xdr:col>4</xdr:col>
          <xdr:colOff>31750</xdr:colOff>
          <xdr:row>28</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203200</xdr:rowOff>
        </xdr:from>
        <xdr:to>
          <xdr:col>17</xdr:col>
          <xdr:colOff>50800</xdr:colOff>
          <xdr:row>28</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203200</xdr:rowOff>
        </xdr:from>
        <xdr:to>
          <xdr:col>11</xdr:col>
          <xdr:colOff>50800</xdr:colOff>
          <xdr:row>28</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203200</xdr:rowOff>
        </xdr:from>
        <xdr:to>
          <xdr:col>22</xdr:col>
          <xdr:colOff>50800</xdr:colOff>
          <xdr:row>28</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4</xdr:col>
          <xdr:colOff>19050</xdr:colOff>
          <xdr:row>30</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203200</xdr:rowOff>
        </xdr:from>
        <xdr:to>
          <xdr:col>15</xdr:col>
          <xdr:colOff>50800</xdr:colOff>
          <xdr:row>30</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203200</xdr:rowOff>
        </xdr:from>
        <xdr:to>
          <xdr:col>23</xdr:col>
          <xdr:colOff>50800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12700</xdr:colOff>
          <xdr:row>29</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171450</xdr:rowOff>
        </xdr:from>
        <xdr:to>
          <xdr:col>2</xdr:col>
          <xdr:colOff>19050</xdr:colOff>
          <xdr:row>31</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203200</xdr:rowOff>
        </xdr:from>
        <xdr:to>
          <xdr:col>2</xdr:col>
          <xdr:colOff>38100</xdr:colOff>
          <xdr:row>32</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12700</xdr:rowOff>
        </xdr:from>
        <xdr:to>
          <xdr:col>2</xdr:col>
          <xdr:colOff>19050</xdr:colOff>
          <xdr:row>33</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190500</xdr:rowOff>
        </xdr:from>
        <xdr:to>
          <xdr:col>4</xdr:col>
          <xdr:colOff>31750</xdr:colOff>
          <xdr:row>34</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203200</xdr:rowOff>
        </xdr:from>
        <xdr:to>
          <xdr:col>13</xdr:col>
          <xdr:colOff>31750</xdr:colOff>
          <xdr:row>34</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203200</xdr:rowOff>
        </xdr:from>
        <xdr:to>
          <xdr:col>22</xdr:col>
          <xdr:colOff>31750</xdr:colOff>
          <xdr:row>34</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203200</xdr:rowOff>
        </xdr:from>
        <xdr:to>
          <xdr:col>4</xdr:col>
          <xdr:colOff>50800</xdr:colOff>
          <xdr:row>35</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31750</xdr:colOff>
          <xdr:row>35</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184150</xdr:rowOff>
        </xdr:from>
        <xdr:to>
          <xdr:col>2</xdr:col>
          <xdr:colOff>19050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19050</xdr:colOff>
          <xdr:row>39</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40</xdr:row>
          <xdr:rowOff>190500</xdr:rowOff>
        </xdr:from>
        <xdr:to>
          <xdr:col>4</xdr:col>
          <xdr:colOff>19050</xdr:colOff>
          <xdr:row>42</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40</xdr:row>
          <xdr:rowOff>203200</xdr:rowOff>
        </xdr:from>
        <xdr:to>
          <xdr:col>17</xdr:col>
          <xdr:colOff>38100</xdr:colOff>
          <xdr:row>42</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40</xdr:row>
          <xdr:rowOff>203200</xdr:rowOff>
        </xdr:from>
        <xdr:to>
          <xdr:col>11</xdr:col>
          <xdr:colOff>38100</xdr:colOff>
          <xdr:row>42</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203200</xdr:rowOff>
        </xdr:from>
        <xdr:to>
          <xdr:col>22</xdr:col>
          <xdr:colOff>50800</xdr:colOff>
          <xdr:row>42</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19050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42</xdr:row>
          <xdr:rowOff>203200</xdr:rowOff>
        </xdr:from>
        <xdr:to>
          <xdr:col>4</xdr:col>
          <xdr:colOff>19050</xdr:colOff>
          <xdr:row>44</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203200</xdr:rowOff>
        </xdr:from>
        <xdr:to>
          <xdr:col>13</xdr:col>
          <xdr:colOff>31750</xdr:colOff>
          <xdr:row>44</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42</xdr:row>
          <xdr:rowOff>203200</xdr:rowOff>
        </xdr:from>
        <xdr:to>
          <xdr:col>22</xdr:col>
          <xdr:colOff>38100</xdr:colOff>
          <xdr:row>44</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38100</xdr:colOff>
          <xdr:row>45</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43</xdr:row>
          <xdr:rowOff>203200</xdr:rowOff>
        </xdr:from>
        <xdr:to>
          <xdr:col>19</xdr:col>
          <xdr:colOff>38100</xdr:colOff>
          <xdr:row>45</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184150</xdr:rowOff>
        </xdr:from>
        <xdr:to>
          <xdr:col>2</xdr:col>
          <xdr:colOff>19050</xdr:colOff>
          <xdr:row>56</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12700</xdr:rowOff>
        </xdr:from>
        <xdr:to>
          <xdr:col>4</xdr:col>
          <xdr:colOff>69850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19050</xdr:rowOff>
        </xdr:from>
        <xdr:to>
          <xdr:col>4</xdr:col>
          <xdr:colOff>19050</xdr:colOff>
          <xdr:row>57</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171450</xdr:rowOff>
        </xdr:from>
        <xdr:to>
          <xdr:col>4</xdr:col>
          <xdr:colOff>88900</xdr:colOff>
          <xdr:row>58</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209550</xdr:rowOff>
        </xdr:from>
        <xdr:to>
          <xdr:col>11</xdr:col>
          <xdr:colOff>31750</xdr:colOff>
          <xdr:row>60</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31750</xdr:rowOff>
        </xdr:from>
        <xdr:to>
          <xdr:col>17</xdr:col>
          <xdr:colOff>57150</xdr:colOff>
          <xdr:row>60</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22</xdr:col>
          <xdr:colOff>31750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59</xdr:row>
          <xdr:rowOff>19050</xdr:rowOff>
        </xdr:from>
        <xdr:to>
          <xdr:col>4</xdr:col>
          <xdr:colOff>57150</xdr:colOff>
          <xdr:row>60</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159</v>
      </c>
      <c r="C2" s="124"/>
    </row>
    <row r="3" spans="2:3" ht="14">
      <c r="C3" s="124"/>
    </row>
    <row r="4" spans="2:3" ht="27" customHeight="1">
      <c r="B4" s="125" t="s">
        <v>97</v>
      </c>
      <c r="C4" s="126" t="s">
        <v>158</v>
      </c>
    </row>
    <row r="5" spans="2:3" ht="68.25" customHeight="1">
      <c r="B5" s="125">
        <v>1</v>
      </c>
      <c r="C5" s="127" t="s">
        <v>156</v>
      </c>
    </row>
    <row r="6" spans="2:3" ht="42.75" customHeight="1">
      <c r="B6" s="125">
        <v>2</v>
      </c>
      <c r="C6" s="134" t="s">
        <v>169</v>
      </c>
    </row>
    <row r="7" spans="2:3" ht="49.5" customHeight="1">
      <c r="B7" s="125">
        <v>3</v>
      </c>
      <c r="C7" s="128" t="s">
        <v>168</v>
      </c>
    </row>
    <row r="8" spans="2:3" ht="48.75" customHeight="1">
      <c r="B8" s="125">
        <v>4</v>
      </c>
      <c r="C8" s="127" t="s">
        <v>200</v>
      </c>
    </row>
    <row r="9" spans="2:3" ht="37.5" customHeight="1">
      <c r="B9" s="125">
        <v>8</v>
      </c>
      <c r="C9" s="127" t="s">
        <v>157</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6" sqref="L6:AM6"/>
    </sheetView>
  </sheetViews>
  <sheetFormatPr defaultColWidth="2.26953125" defaultRowHeight="12"/>
  <cols>
    <col min="1" max="1" width="2.6328125" style="1" customWidth="1"/>
    <col min="2" max="16384" width="2.26953125" style="1"/>
  </cols>
  <sheetData>
    <row r="1" spans="1:39" ht="13.5" customHeight="1">
      <c r="A1" s="54" t="s">
        <v>201</v>
      </c>
      <c r="B1" s="2"/>
      <c r="C1" s="3"/>
      <c r="D1" s="3"/>
      <c r="AK1" s="300"/>
      <c r="AL1" s="300"/>
      <c r="AM1" s="300"/>
    </row>
    <row r="2" spans="1:39" ht="18" customHeight="1">
      <c r="A2" s="54"/>
      <c r="B2" s="2"/>
      <c r="C2" s="40"/>
      <c r="D2" s="40"/>
    </row>
    <row r="3" spans="1:39" ht="18" customHeight="1">
      <c r="A3" s="227" t="s">
        <v>202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row>
    <row r="4" spans="1:39" ht="18" customHeight="1">
      <c r="A4" s="228" t="s">
        <v>216</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row>
    <row r="5" spans="1:39" ht="11.25" customHeight="1">
      <c r="B5" s="2"/>
      <c r="C5" s="3"/>
      <c r="D5" s="3"/>
    </row>
    <row r="6" spans="1:39" ht="13.5" customHeight="1">
      <c r="A6" s="221" t="s">
        <v>63</v>
      </c>
      <c r="B6" s="12" t="s">
        <v>1</v>
      </c>
      <c r="C6" s="13"/>
      <c r="D6" s="13"/>
      <c r="E6" s="14"/>
      <c r="F6" s="14"/>
      <c r="G6" s="14"/>
      <c r="H6" s="14"/>
      <c r="I6" s="14"/>
      <c r="J6" s="14"/>
      <c r="K6" s="15"/>
      <c r="L6" s="239"/>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1"/>
    </row>
    <row r="7" spans="1:39" ht="21" customHeight="1">
      <c r="A7" s="222"/>
      <c r="B7" s="11" t="s">
        <v>2</v>
      </c>
      <c r="C7" s="8"/>
      <c r="D7" s="8"/>
      <c r="E7" s="9"/>
      <c r="F7" s="9"/>
      <c r="G7" s="9"/>
      <c r="H7" s="9"/>
      <c r="I7" s="9"/>
      <c r="J7" s="9"/>
      <c r="K7" s="10"/>
      <c r="L7" s="236"/>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8"/>
    </row>
    <row r="8" spans="1:39">
      <c r="A8" s="222"/>
      <c r="B8" s="242" t="s">
        <v>64</v>
      </c>
      <c r="C8" s="243"/>
      <c r="D8" s="243"/>
      <c r="E8" s="243"/>
      <c r="F8" s="243"/>
      <c r="G8" s="243"/>
      <c r="H8" s="243"/>
      <c r="I8" s="243"/>
      <c r="J8" s="243"/>
      <c r="K8" s="244"/>
      <c r="L8" s="132" t="s">
        <v>3</v>
      </c>
      <c r="M8" s="132"/>
      <c r="N8" s="132"/>
      <c r="O8" s="132"/>
      <c r="P8" s="132"/>
      <c r="Q8" s="229"/>
      <c r="R8" s="229"/>
      <c r="S8" s="132" t="s">
        <v>4</v>
      </c>
      <c r="T8" s="229"/>
      <c r="U8" s="229"/>
      <c r="V8" s="229"/>
      <c r="W8" s="132" t="s">
        <v>5</v>
      </c>
      <c r="X8" s="132"/>
      <c r="Y8" s="132"/>
      <c r="Z8" s="132"/>
      <c r="AA8" s="132"/>
      <c r="AB8" s="132"/>
      <c r="AC8" s="132"/>
      <c r="AD8" s="132"/>
      <c r="AE8" s="132"/>
      <c r="AF8" s="132"/>
      <c r="AG8" s="132"/>
      <c r="AH8" s="132"/>
      <c r="AI8" s="132"/>
      <c r="AJ8" s="132"/>
      <c r="AK8" s="132"/>
      <c r="AL8" s="132"/>
      <c r="AM8" s="133"/>
    </row>
    <row r="9" spans="1:39" ht="13.5" customHeight="1">
      <c r="A9" s="222"/>
      <c r="B9" s="245"/>
      <c r="C9" s="246"/>
      <c r="D9" s="246"/>
      <c r="E9" s="246"/>
      <c r="F9" s="246"/>
      <c r="G9" s="246"/>
      <c r="H9" s="246"/>
      <c r="I9" s="246"/>
      <c r="J9" s="246"/>
      <c r="K9" s="247"/>
      <c r="L9" s="230"/>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2"/>
    </row>
    <row r="10" spans="1:39" ht="13.5" customHeight="1">
      <c r="A10" s="222"/>
      <c r="B10" s="248"/>
      <c r="C10" s="249"/>
      <c r="D10" s="249"/>
      <c r="E10" s="249"/>
      <c r="F10" s="249"/>
      <c r="G10" s="249"/>
      <c r="H10" s="249"/>
      <c r="I10" s="249"/>
      <c r="J10" s="249"/>
      <c r="K10" s="250"/>
      <c r="L10" s="233"/>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5"/>
    </row>
    <row r="11" spans="1:39" ht="18" customHeight="1">
      <c r="A11" s="222"/>
      <c r="B11" s="4" t="s">
        <v>6</v>
      </c>
      <c r="C11" s="5"/>
      <c r="D11" s="5"/>
      <c r="E11" s="6"/>
      <c r="F11" s="6"/>
      <c r="G11" s="6"/>
      <c r="H11" s="6"/>
      <c r="I11" s="6"/>
      <c r="J11" s="6"/>
      <c r="K11" s="6"/>
      <c r="L11" s="4" t="s">
        <v>7</v>
      </c>
      <c r="M11" s="6"/>
      <c r="N11" s="6"/>
      <c r="O11" s="6"/>
      <c r="P11" s="6"/>
      <c r="Q11" s="6"/>
      <c r="R11" s="7"/>
      <c r="S11" s="218"/>
      <c r="T11" s="219"/>
      <c r="U11" s="219"/>
      <c r="V11" s="219"/>
      <c r="W11" s="219"/>
      <c r="X11" s="219"/>
      <c r="Y11" s="220"/>
      <c r="Z11" s="4" t="s">
        <v>65</v>
      </c>
      <c r="AA11" s="6"/>
      <c r="AB11" s="6"/>
      <c r="AC11" s="6"/>
      <c r="AD11" s="6"/>
      <c r="AE11" s="6"/>
      <c r="AF11" s="7"/>
      <c r="AG11" s="224"/>
      <c r="AH11" s="225"/>
      <c r="AI11" s="225"/>
      <c r="AJ11" s="225"/>
      <c r="AK11" s="225"/>
      <c r="AL11" s="225"/>
      <c r="AM11" s="226"/>
    </row>
    <row r="12" spans="1:39" ht="18" customHeight="1">
      <c r="A12" s="222"/>
      <c r="B12" s="4" t="s">
        <v>8</v>
      </c>
      <c r="C12" s="5"/>
      <c r="D12" s="5"/>
      <c r="E12" s="6"/>
      <c r="F12" s="6"/>
      <c r="G12" s="6"/>
      <c r="H12" s="6"/>
      <c r="I12" s="6"/>
      <c r="J12" s="6"/>
      <c r="K12" s="6"/>
      <c r="L12" s="4" t="s">
        <v>9</v>
      </c>
      <c r="M12" s="6"/>
      <c r="N12" s="6"/>
      <c r="O12" s="6"/>
      <c r="P12" s="6"/>
      <c r="Q12" s="6"/>
      <c r="R12" s="7"/>
      <c r="S12" s="218"/>
      <c r="T12" s="219"/>
      <c r="U12" s="219"/>
      <c r="V12" s="219"/>
      <c r="W12" s="219"/>
      <c r="X12" s="219"/>
      <c r="Y12" s="220"/>
      <c r="Z12" s="4" t="s">
        <v>10</v>
      </c>
      <c r="AA12" s="6"/>
      <c r="AB12" s="6"/>
      <c r="AC12" s="6"/>
      <c r="AD12" s="6"/>
      <c r="AE12" s="6"/>
      <c r="AF12" s="7"/>
      <c r="AG12" s="218"/>
      <c r="AH12" s="219"/>
      <c r="AI12" s="219"/>
      <c r="AJ12" s="219"/>
      <c r="AK12" s="219"/>
      <c r="AL12" s="219"/>
      <c r="AM12" s="220"/>
    </row>
    <row r="13" spans="1:39" ht="18.75" customHeight="1">
      <c r="A13" s="223"/>
      <c r="B13" s="4" t="s">
        <v>11</v>
      </c>
      <c r="C13" s="5"/>
      <c r="D13" s="5"/>
      <c r="E13" s="6"/>
      <c r="F13" s="6"/>
      <c r="G13" s="6"/>
      <c r="H13" s="6"/>
      <c r="I13" s="6"/>
      <c r="J13" s="6"/>
      <c r="K13" s="6"/>
      <c r="L13" s="4" t="s">
        <v>9</v>
      </c>
      <c r="M13" s="6"/>
      <c r="N13" s="6"/>
      <c r="O13" s="6"/>
      <c r="P13" s="6"/>
      <c r="Q13" s="6"/>
      <c r="R13" s="7"/>
      <c r="S13" s="218"/>
      <c r="T13" s="219"/>
      <c r="U13" s="219"/>
      <c r="V13" s="219"/>
      <c r="W13" s="219"/>
      <c r="X13" s="219"/>
      <c r="Y13" s="220"/>
      <c r="Z13" s="4" t="s">
        <v>10</v>
      </c>
      <c r="AA13" s="6"/>
      <c r="AB13" s="6"/>
      <c r="AC13" s="6"/>
      <c r="AD13" s="6"/>
      <c r="AE13" s="6"/>
      <c r="AF13" s="7"/>
      <c r="AG13" s="218"/>
      <c r="AH13" s="219"/>
      <c r="AI13" s="219"/>
      <c r="AJ13" s="219"/>
      <c r="AK13" s="219"/>
      <c r="AL13" s="219"/>
      <c r="AM13" s="220"/>
    </row>
    <row r="14" spans="1:39" ht="18" customHeight="1">
      <c r="A14" s="4" t="s">
        <v>203</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8" t="s">
        <v>35</v>
      </c>
      <c r="B15" s="289"/>
      <c r="C15" s="289"/>
      <c r="D15" s="289"/>
      <c r="E15" s="289"/>
      <c r="F15" s="289"/>
      <c r="G15" s="289"/>
      <c r="H15" s="289"/>
      <c r="I15" s="289"/>
      <c r="J15" s="289"/>
      <c r="K15" s="289"/>
      <c r="L15" s="289"/>
      <c r="M15" s="289"/>
      <c r="N15" s="289"/>
      <c r="O15" s="289"/>
      <c r="P15" s="289"/>
      <c r="Q15" s="289"/>
      <c r="R15" s="289"/>
      <c r="S15" s="290"/>
      <c r="T15" s="251" t="s">
        <v>152</v>
      </c>
      <c r="U15" s="252"/>
      <c r="V15" s="252"/>
      <c r="W15" s="252"/>
      <c r="X15" s="252"/>
      <c r="Y15" s="252"/>
      <c r="Z15" s="252"/>
      <c r="AA15" s="252"/>
      <c r="AB15" s="252"/>
      <c r="AC15" s="253"/>
      <c r="AD15" s="251" t="s">
        <v>154</v>
      </c>
      <c r="AE15" s="252"/>
      <c r="AF15" s="252"/>
      <c r="AG15" s="252"/>
      <c r="AH15" s="252"/>
      <c r="AI15" s="252"/>
      <c r="AJ15" s="252"/>
      <c r="AK15" s="252"/>
      <c r="AL15" s="252"/>
      <c r="AM15" s="253"/>
    </row>
    <row r="16" spans="1:39" ht="12.75" customHeight="1">
      <c r="A16" s="291"/>
      <c r="B16" s="292"/>
      <c r="C16" s="292"/>
      <c r="D16" s="292"/>
      <c r="E16" s="292"/>
      <c r="F16" s="292"/>
      <c r="G16" s="292"/>
      <c r="H16" s="292"/>
      <c r="I16" s="292"/>
      <c r="J16" s="292"/>
      <c r="K16" s="292"/>
      <c r="L16" s="292"/>
      <c r="M16" s="292"/>
      <c r="N16" s="292"/>
      <c r="O16" s="292"/>
      <c r="P16" s="292"/>
      <c r="Q16" s="292"/>
      <c r="R16" s="292"/>
      <c r="S16" s="293"/>
      <c r="T16" s="264" t="s">
        <v>70</v>
      </c>
      <c r="U16" s="265"/>
      <c r="V16" s="265"/>
      <c r="W16" s="266"/>
      <c r="X16" s="269" t="s">
        <v>114</v>
      </c>
      <c r="Y16" s="269"/>
      <c r="Z16" s="269"/>
      <c r="AA16" s="269"/>
      <c r="AB16" s="269"/>
      <c r="AC16" s="270"/>
      <c r="AD16" s="264" t="s">
        <v>70</v>
      </c>
      <c r="AE16" s="265"/>
      <c r="AF16" s="265"/>
      <c r="AG16" s="266"/>
      <c r="AH16" s="267" t="s">
        <v>114</v>
      </c>
      <c r="AI16" s="267"/>
      <c r="AJ16" s="267"/>
      <c r="AK16" s="267"/>
      <c r="AL16" s="267"/>
      <c r="AM16" s="268"/>
    </row>
    <row r="17" spans="1:39" ht="12.75" customHeight="1">
      <c r="A17" s="222" t="s">
        <v>98</v>
      </c>
      <c r="B17" s="12" t="s">
        <v>48</v>
      </c>
      <c r="C17" s="14"/>
      <c r="D17" s="14"/>
      <c r="E17" s="14"/>
      <c r="F17" s="14"/>
      <c r="G17" s="14"/>
      <c r="H17" s="14"/>
      <c r="I17" s="14"/>
      <c r="J17" s="14"/>
      <c r="K17" s="14"/>
      <c r="L17" s="14"/>
      <c r="M17" s="14"/>
      <c r="N17" s="14"/>
      <c r="O17" s="14"/>
      <c r="P17" s="14"/>
      <c r="Q17" s="14"/>
      <c r="R17" s="14"/>
      <c r="S17" s="15"/>
      <c r="T17" s="260">
        <f ca="1">COUNTIFS(事業所・施設別一覧!$E$6:$E$75,B17,事業所・施設別一覧!$I$6:$I$75,"&gt;0")</f>
        <v>0</v>
      </c>
      <c r="U17" s="261"/>
      <c r="V17" s="258" t="s">
        <v>12</v>
      </c>
      <c r="W17" s="259"/>
      <c r="X17" s="214">
        <f ca="1">SUMIF(事業所・施設別一覧!$E$6:$E$75,B17,事業所・施設別一覧!$I$6:$I$75)</f>
        <v>0</v>
      </c>
      <c r="Y17" s="215"/>
      <c r="Z17" s="215"/>
      <c r="AA17" s="215"/>
      <c r="AB17" s="62" t="s">
        <v>79</v>
      </c>
      <c r="AC17" s="23"/>
      <c r="AD17" s="260">
        <f ca="1">COUNTIFS(事業所・施設別一覧!$E$6:$E$75,B17,事業所・施設別一覧!$L$6:$L$75,"&gt;0")</f>
        <v>0</v>
      </c>
      <c r="AE17" s="261"/>
      <c r="AF17" s="258" t="s">
        <v>12</v>
      </c>
      <c r="AG17" s="259"/>
      <c r="AH17" s="214">
        <f ca="1">SUMIF(事業所・施設別一覧!$E$6:$E$75,B17,事業所・施設別一覧!$L$6:$L$75)</f>
        <v>0</v>
      </c>
      <c r="AI17" s="215"/>
      <c r="AJ17" s="215"/>
      <c r="AK17" s="215"/>
      <c r="AL17" s="62" t="s">
        <v>79</v>
      </c>
      <c r="AM17" s="23"/>
    </row>
    <row r="18" spans="1:39" ht="12.75" customHeight="1">
      <c r="A18" s="222"/>
      <c r="B18" s="16" t="s">
        <v>49</v>
      </c>
      <c r="C18" s="17"/>
      <c r="D18" s="17"/>
      <c r="E18" s="17"/>
      <c r="F18" s="17"/>
      <c r="G18" s="17"/>
      <c r="H18" s="17"/>
      <c r="I18" s="17"/>
      <c r="J18" s="17"/>
      <c r="K18" s="17"/>
      <c r="L18" s="17"/>
      <c r="M18" s="17"/>
      <c r="N18" s="17"/>
      <c r="O18" s="17"/>
      <c r="P18" s="17"/>
      <c r="Q18" s="17"/>
      <c r="R18" s="17"/>
      <c r="S18" s="18"/>
      <c r="T18" s="256">
        <f ca="1">COUNTIFS(事業所・施設別一覧!$E$6:$E$75,B18,事業所・施設別一覧!$I$6:$I$75,"&gt;0")</f>
        <v>0</v>
      </c>
      <c r="U18" s="257"/>
      <c r="V18" s="254" t="s">
        <v>167</v>
      </c>
      <c r="W18" s="255"/>
      <c r="X18" s="210">
        <f ca="1">SUMIF(事業所・施設別一覧!$E$6:$E$75,B18,事業所・施設別一覧!$I$6:$I$75)</f>
        <v>0</v>
      </c>
      <c r="Y18" s="211"/>
      <c r="Z18" s="211"/>
      <c r="AA18" s="211"/>
      <c r="AB18" s="63" t="s">
        <v>79</v>
      </c>
      <c r="AC18" s="24"/>
      <c r="AD18" s="256">
        <f ca="1">COUNTIFS(事業所・施設別一覧!$E$6:$E$75,B18,事業所・施設別一覧!$L$6:$L$75,"&gt;0")</f>
        <v>0</v>
      </c>
      <c r="AE18" s="257"/>
      <c r="AF18" s="254" t="s">
        <v>167</v>
      </c>
      <c r="AG18" s="255"/>
      <c r="AH18" s="204">
        <f ca="1">SUMIF(事業所・施設別一覧!$E$6:$E$75,B18,事業所・施設別一覧!$L$6:$L$75)</f>
        <v>0</v>
      </c>
      <c r="AI18" s="205"/>
      <c r="AJ18" s="205"/>
      <c r="AK18" s="205"/>
      <c r="AL18" s="63" t="s">
        <v>79</v>
      </c>
      <c r="AM18" s="24"/>
    </row>
    <row r="19" spans="1:39" ht="12.75" customHeight="1">
      <c r="A19" s="222"/>
      <c r="B19" s="16" t="s">
        <v>50</v>
      </c>
      <c r="C19" s="17"/>
      <c r="D19" s="17"/>
      <c r="E19" s="17"/>
      <c r="F19" s="17"/>
      <c r="G19" s="17"/>
      <c r="H19" s="17"/>
      <c r="I19" s="17"/>
      <c r="J19" s="17"/>
      <c r="K19" s="17"/>
      <c r="L19" s="17"/>
      <c r="M19" s="17"/>
      <c r="N19" s="17"/>
      <c r="O19" s="17"/>
      <c r="P19" s="17"/>
      <c r="Q19" s="17"/>
      <c r="R19" s="17"/>
      <c r="S19" s="18"/>
      <c r="T19" s="256">
        <f ca="1">COUNTIFS(事業所・施設別一覧!$E$6:$E$75,B19,事業所・施設別一覧!$I$6:$I$75,"&gt;0")</f>
        <v>0</v>
      </c>
      <c r="U19" s="257"/>
      <c r="V19" s="254" t="s">
        <v>167</v>
      </c>
      <c r="W19" s="255"/>
      <c r="X19" s="204">
        <f ca="1">SUMIF(事業所・施設別一覧!$E$6:$E$75,B19,事業所・施設別一覧!$I$6:$I$75)</f>
        <v>0</v>
      </c>
      <c r="Y19" s="205"/>
      <c r="Z19" s="205"/>
      <c r="AA19" s="205"/>
      <c r="AB19" s="63" t="s">
        <v>79</v>
      </c>
      <c r="AC19" s="24"/>
      <c r="AD19" s="256">
        <f ca="1">COUNTIFS(事業所・施設別一覧!$E$6:$E$75,B19,事業所・施設別一覧!$L$6:$L$75,"&gt;0")</f>
        <v>0</v>
      </c>
      <c r="AE19" s="257"/>
      <c r="AF19" s="254" t="s">
        <v>167</v>
      </c>
      <c r="AG19" s="255"/>
      <c r="AH19" s="204">
        <f ca="1">SUMIF(事業所・施設別一覧!$E$6:$E$75,B19,事業所・施設別一覧!$L$6:$L$75)</f>
        <v>0</v>
      </c>
      <c r="AI19" s="205"/>
      <c r="AJ19" s="205"/>
      <c r="AK19" s="205"/>
      <c r="AL19" s="63" t="s">
        <v>79</v>
      </c>
      <c r="AM19" s="24"/>
    </row>
    <row r="20" spans="1:39" ht="12.75" customHeight="1">
      <c r="A20" s="222"/>
      <c r="B20" s="67" t="s">
        <v>69</v>
      </c>
      <c r="C20" s="17"/>
      <c r="D20" s="17"/>
      <c r="E20" s="17"/>
      <c r="F20" s="17"/>
      <c r="G20" s="17"/>
      <c r="H20" s="17"/>
      <c r="I20" s="17"/>
      <c r="J20" s="17"/>
      <c r="K20" s="17"/>
      <c r="L20" s="17"/>
      <c r="M20" s="17"/>
      <c r="N20" s="17"/>
      <c r="O20" s="17"/>
      <c r="P20" s="17"/>
      <c r="Q20" s="17"/>
      <c r="R20" s="17"/>
      <c r="S20" s="17"/>
      <c r="T20" s="256">
        <f ca="1">COUNTIFS(事業所・施設別一覧!$E$6:$E$75,B20,事業所・施設別一覧!$I$6:$I$75,"&gt;0")</f>
        <v>0</v>
      </c>
      <c r="U20" s="257"/>
      <c r="V20" s="254" t="s">
        <v>167</v>
      </c>
      <c r="W20" s="255"/>
      <c r="X20" s="204">
        <f ca="1">SUMIF(事業所・施設別一覧!$E$6:$E$75,B20,事業所・施設別一覧!$I$6:$I$75)</f>
        <v>0</v>
      </c>
      <c r="Y20" s="205"/>
      <c r="Z20" s="205"/>
      <c r="AA20" s="205"/>
      <c r="AB20" s="68" t="s">
        <v>79</v>
      </c>
      <c r="AC20" s="24"/>
      <c r="AD20" s="256">
        <f ca="1">COUNTIFS(事業所・施設別一覧!$E$6:$E$75,B20,事業所・施設別一覧!$L$6:$L$75,"&gt;0")</f>
        <v>0</v>
      </c>
      <c r="AE20" s="257"/>
      <c r="AF20" s="254" t="s">
        <v>167</v>
      </c>
      <c r="AG20" s="255"/>
      <c r="AH20" s="204">
        <f ca="1">SUMIF(事業所・施設別一覧!$E$6:$E$75,B20,事業所・施設別一覧!$L$6:$L$75)</f>
        <v>0</v>
      </c>
      <c r="AI20" s="205"/>
      <c r="AJ20" s="205"/>
      <c r="AK20" s="205"/>
      <c r="AL20" s="68" t="s">
        <v>79</v>
      </c>
      <c r="AM20" s="24"/>
    </row>
    <row r="21" spans="1:39" ht="12.75" customHeight="1">
      <c r="A21" s="222"/>
      <c r="B21" s="16" t="s">
        <v>13</v>
      </c>
      <c r="C21" s="17"/>
      <c r="D21" s="17"/>
      <c r="E21" s="17"/>
      <c r="F21" s="17"/>
      <c r="G21" s="17"/>
      <c r="H21" s="17"/>
      <c r="I21" s="17"/>
      <c r="J21" s="17"/>
      <c r="K21" s="17"/>
      <c r="L21" s="17"/>
      <c r="M21" s="17"/>
      <c r="N21" s="17"/>
      <c r="O21" s="17"/>
      <c r="P21" s="17"/>
      <c r="Q21" s="17"/>
      <c r="R21" s="17"/>
      <c r="S21" s="17"/>
      <c r="T21" s="256">
        <f ca="1">COUNTIFS(事業所・施設別一覧!$E$6:$E$75,B21,事業所・施設別一覧!$I$6:$I$75,"&gt;0")</f>
        <v>0</v>
      </c>
      <c r="U21" s="257"/>
      <c r="V21" s="254" t="s">
        <v>167</v>
      </c>
      <c r="W21" s="255"/>
      <c r="X21" s="204">
        <f ca="1">SUMIF(事業所・施設別一覧!$E$6:$E$75,B21,事業所・施設別一覧!$I$6:$I$75)</f>
        <v>0</v>
      </c>
      <c r="Y21" s="205"/>
      <c r="Z21" s="205"/>
      <c r="AA21" s="205"/>
      <c r="AB21" s="68" t="s">
        <v>79</v>
      </c>
      <c r="AC21" s="24"/>
      <c r="AD21" s="256">
        <f ca="1">COUNTIFS(事業所・施設別一覧!$E$6:$E$75,B21,事業所・施設別一覧!$L$6:$L$75,"&gt;0")</f>
        <v>0</v>
      </c>
      <c r="AE21" s="257"/>
      <c r="AF21" s="254" t="s">
        <v>167</v>
      </c>
      <c r="AG21" s="255"/>
      <c r="AH21" s="204">
        <f ca="1">SUMIF(事業所・施設別一覧!$E$6:$E$75,B21,事業所・施設別一覧!$L$6:$L$75)</f>
        <v>0</v>
      </c>
      <c r="AI21" s="205"/>
      <c r="AJ21" s="205"/>
      <c r="AK21" s="205"/>
      <c r="AL21" s="68" t="s">
        <v>79</v>
      </c>
      <c r="AM21" s="24"/>
    </row>
    <row r="22" spans="1:39" ht="12.75" customHeight="1">
      <c r="A22" s="222"/>
      <c r="B22" s="16" t="s">
        <v>82</v>
      </c>
      <c r="C22" s="17"/>
      <c r="D22" s="17"/>
      <c r="E22" s="17"/>
      <c r="F22" s="17"/>
      <c r="G22" s="17"/>
      <c r="H22" s="17"/>
      <c r="I22" s="17"/>
      <c r="J22" s="17"/>
      <c r="K22" s="17"/>
      <c r="L22" s="17"/>
      <c r="M22" s="17"/>
      <c r="N22" s="17"/>
      <c r="O22" s="17"/>
      <c r="P22" s="17"/>
      <c r="Q22" s="17"/>
      <c r="R22" s="17"/>
      <c r="S22" s="17"/>
      <c r="T22" s="256">
        <f ca="1">COUNTIFS(事業所・施設別一覧!$E$6:$E$75,B22,事業所・施設別一覧!$I$6:$I$75,"&gt;0")</f>
        <v>0</v>
      </c>
      <c r="U22" s="257"/>
      <c r="V22" s="254" t="s">
        <v>167</v>
      </c>
      <c r="W22" s="255"/>
      <c r="X22" s="204">
        <f ca="1">SUMIF(事業所・施設別一覧!$E$6:$E$75,B22,事業所・施設別一覧!$I$6:$I$75)</f>
        <v>0</v>
      </c>
      <c r="Y22" s="205"/>
      <c r="Z22" s="205"/>
      <c r="AA22" s="205"/>
      <c r="AB22" s="63" t="s">
        <v>79</v>
      </c>
      <c r="AC22" s="24"/>
      <c r="AD22" s="256">
        <f ca="1">COUNTIFS(事業所・施設別一覧!$E$6:$E$75,B22,事業所・施設別一覧!$L$6:$L$75,"&gt;0")</f>
        <v>0</v>
      </c>
      <c r="AE22" s="257"/>
      <c r="AF22" s="254" t="s">
        <v>167</v>
      </c>
      <c r="AG22" s="255"/>
      <c r="AH22" s="204">
        <f ca="1">SUMIF(事業所・施設別一覧!$E$6:$E$75,B22,事業所・施設別一覧!$L$6:$L$75)</f>
        <v>0</v>
      </c>
      <c r="AI22" s="205"/>
      <c r="AJ22" s="205"/>
      <c r="AK22" s="205"/>
      <c r="AL22" s="63" t="s">
        <v>79</v>
      </c>
      <c r="AM22" s="24"/>
    </row>
    <row r="23" spans="1:39" ht="12.75" customHeight="1">
      <c r="A23" s="222"/>
      <c r="B23" s="16" t="s">
        <v>83</v>
      </c>
      <c r="C23" s="17"/>
      <c r="D23" s="17"/>
      <c r="E23" s="17"/>
      <c r="F23" s="17"/>
      <c r="G23" s="17"/>
      <c r="H23" s="17"/>
      <c r="I23" s="17"/>
      <c r="J23" s="17"/>
      <c r="K23" s="17"/>
      <c r="L23" s="17"/>
      <c r="M23" s="17"/>
      <c r="N23" s="17"/>
      <c r="O23" s="17"/>
      <c r="P23" s="17"/>
      <c r="Q23" s="17"/>
      <c r="R23" s="17"/>
      <c r="S23" s="17"/>
      <c r="T23" s="256">
        <f ca="1">COUNTIFS(事業所・施設別一覧!$E$6:$E$75,B23,事業所・施設別一覧!$I$6:$I$75,"&gt;0")</f>
        <v>0</v>
      </c>
      <c r="U23" s="257"/>
      <c r="V23" s="254" t="s">
        <v>167</v>
      </c>
      <c r="W23" s="255"/>
      <c r="X23" s="204">
        <f ca="1">SUMIF(事業所・施設別一覧!$E$6:$E$75,B23,事業所・施設別一覧!$I$6:$I$75)</f>
        <v>0</v>
      </c>
      <c r="Y23" s="205"/>
      <c r="Z23" s="205"/>
      <c r="AA23" s="205"/>
      <c r="AB23" s="63" t="s">
        <v>79</v>
      </c>
      <c r="AC23" s="24"/>
      <c r="AD23" s="256">
        <f ca="1">COUNTIFS(事業所・施設別一覧!$E$6:$E$75,B23,事業所・施設別一覧!$L$6:$L$75,"&gt;0")</f>
        <v>0</v>
      </c>
      <c r="AE23" s="257"/>
      <c r="AF23" s="254" t="s">
        <v>167</v>
      </c>
      <c r="AG23" s="255"/>
      <c r="AH23" s="204">
        <f ca="1">SUMIF(事業所・施設別一覧!$E$6:$E$75,B23,事業所・施設別一覧!$L$6:$L$75)</f>
        <v>0</v>
      </c>
      <c r="AI23" s="205"/>
      <c r="AJ23" s="205"/>
      <c r="AK23" s="205"/>
      <c r="AL23" s="63" t="s">
        <v>79</v>
      </c>
      <c r="AM23" s="24"/>
    </row>
    <row r="24" spans="1:39" ht="12.75" customHeight="1">
      <c r="A24" s="223"/>
      <c r="B24" s="19" t="s">
        <v>84</v>
      </c>
      <c r="C24" s="20"/>
      <c r="D24" s="20"/>
      <c r="E24" s="20"/>
      <c r="F24" s="20"/>
      <c r="G24" s="20"/>
      <c r="H24" s="20"/>
      <c r="I24" s="20"/>
      <c r="J24" s="20"/>
      <c r="K24" s="20"/>
      <c r="L24" s="20"/>
      <c r="M24" s="20"/>
      <c r="N24" s="20"/>
      <c r="O24" s="20"/>
      <c r="P24" s="20"/>
      <c r="Q24" s="20"/>
      <c r="R24" s="20"/>
      <c r="S24" s="20"/>
      <c r="T24" s="262">
        <f ca="1">COUNTIFS(事業所・施設別一覧!$E$6:$E$75,B24,事業所・施設別一覧!$I$6:$I$75,"&gt;0")</f>
        <v>0</v>
      </c>
      <c r="U24" s="263"/>
      <c r="V24" s="271" t="s">
        <v>167</v>
      </c>
      <c r="W24" s="272"/>
      <c r="X24" s="212">
        <f ca="1">SUMIF(事業所・施設別一覧!$E$6:$E$75,B24,事業所・施設別一覧!$I$6:$I$75)</f>
        <v>0</v>
      </c>
      <c r="Y24" s="213"/>
      <c r="Z24" s="213"/>
      <c r="AA24" s="213"/>
      <c r="AB24" s="64" t="s">
        <v>79</v>
      </c>
      <c r="AC24" s="25"/>
      <c r="AD24" s="273">
        <f ca="1">COUNTIFS(事業所・施設別一覧!$E$6:$E$75,B24,事業所・施設別一覧!$L$6:$L$75,"&gt;0")</f>
        <v>0</v>
      </c>
      <c r="AE24" s="274"/>
      <c r="AF24" s="275" t="s">
        <v>167</v>
      </c>
      <c r="AG24" s="276"/>
      <c r="AH24" s="212">
        <f ca="1">SUMIF(事業所・施設別一覧!$E$6:$E$75,B24,事業所・施設別一覧!$L$6:$L$75)</f>
        <v>0</v>
      </c>
      <c r="AI24" s="213"/>
      <c r="AJ24" s="213"/>
      <c r="AK24" s="213"/>
      <c r="AL24" s="64" t="s">
        <v>79</v>
      </c>
      <c r="AM24" s="25"/>
    </row>
    <row r="25" spans="1:39" ht="12.75" customHeight="1">
      <c r="A25" s="298" t="s">
        <v>66</v>
      </c>
      <c r="B25" s="12" t="s">
        <v>33</v>
      </c>
      <c r="C25" s="14"/>
      <c r="D25" s="14"/>
      <c r="E25" s="14"/>
      <c r="F25" s="14"/>
      <c r="G25" s="14"/>
      <c r="H25" s="14"/>
      <c r="I25" s="14"/>
      <c r="J25" s="14"/>
      <c r="K25" s="14"/>
      <c r="L25" s="14"/>
      <c r="M25" s="14"/>
      <c r="N25" s="14"/>
      <c r="O25" s="14"/>
      <c r="P25" s="14"/>
      <c r="Q25" s="14"/>
      <c r="R25" s="14"/>
      <c r="S25" s="14"/>
      <c r="T25" s="260">
        <f ca="1">COUNTIFS(事業所・施設別一覧!$E$6:$E$75,B25,事業所・施設別一覧!$I$6:$I$75,"&gt;0")</f>
        <v>0</v>
      </c>
      <c r="U25" s="261"/>
      <c r="V25" s="258" t="s">
        <v>167</v>
      </c>
      <c r="W25" s="259"/>
      <c r="X25" s="214">
        <f ca="1">SUMIF(事業所・施設別一覧!$E$6:$E$75,B25,事業所・施設別一覧!$I$6:$I$75)</f>
        <v>0</v>
      </c>
      <c r="Y25" s="215"/>
      <c r="Z25" s="215"/>
      <c r="AA25" s="215"/>
      <c r="AB25" s="70" t="s">
        <v>79</v>
      </c>
      <c r="AC25" s="23"/>
      <c r="AD25" s="260">
        <f ca="1">COUNTIFS(事業所・施設別一覧!$E$6:$E$75,B25,事業所・施設別一覧!$L$6:$L$75,"&gt;0")</f>
        <v>0</v>
      </c>
      <c r="AE25" s="261"/>
      <c r="AF25" s="258" t="s">
        <v>167</v>
      </c>
      <c r="AG25" s="259"/>
      <c r="AH25" s="214">
        <f ca="1">SUMIF(事業所・施設別一覧!$E$6:$E$75,B25,事業所・施設別一覧!$L$6:$L$75)</f>
        <v>0</v>
      </c>
      <c r="AI25" s="215"/>
      <c r="AJ25" s="215"/>
      <c r="AK25" s="215"/>
      <c r="AL25" s="70" t="s">
        <v>79</v>
      </c>
      <c r="AM25" s="23"/>
    </row>
    <row r="26" spans="1:39" ht="12.75" customHeight="1">
      <c r="A26" s="299"/>
      <c r="B26" s="9" t="s">
        <v>32</v>
      </c>
      <c r="C26" s="9"/>
      <c r="D26" s="9"/>
      <c r="E26" s="9"/>
      <c r="F26" s="9"/>
      <c r="G26" s="9"/>
      <c r="H26" s="9"/>
      <c r="I26" s="9"/>
      <c r="J26" s="9"/>
      <c r="K26" s="9"/>
      <c r="L26" s="9"/>
      <c r="M26" s="9"/>
      <c r="N26" s="9"/>
      <c r="O26" s="9"/>
      <c r="P26" s="9"/>
      <c r="Q26" s="9"/>
      <c r="R26" s="9"/>
      <c r="S26" s="9"/>
      <c r="T26" s="245">
        <f ca="1">COUNTIFS(事業所・施設別一覧!$E$6:$E$75,B26,事業所・施設別一覧!$I$6:$I$75,"&gt;0")</f>
        <v>0</v>
      </c>
      <c r="U26" s="246"/>
      <c r="V26" s="281" t="s">
        <v>167</v>
      </c>
      <c r="W26" s="282"/>
      <c r="X26" s="216">
        <f ca="1">SUMIF(事業所・施設別一覧!$E$6:$E$75,B26,事業所・施設別一覧!$I$6:$I$75)</f>
        <v>0</v>
      </c>
      <c r="Y26" s="217"/>
      <c r="Z26" s="217"/>
      <c r="AA26" s="217"/>
      <c r="AB26" s="71" t="s">
        <v>79</v>
      </c>
      <c r="AC26" s="69"/>
      <c r="AD26" s="248">
        <f ca="1">COUNTIFS(事業所・施設別一覧!$E$6:$E$75,B26,事業所・施設別一覧!$L$6:$L$75,"&gt;0")</f>
        <v>0</v>
      </c>
      <c r="AE26" s="249"/>
      <c r="AF26" s="283" t="s">
        <v>167</v>
      </c>
      <c r="AG26" s="284"/>
      <c r="AH26" s="216">
        <f ca="1">SUMIF(事業所・施設別一覧!$E$6:$E$75,B26,事業所・施設別一覧!$L$6:$L$75)</f>
        <v>0</v>
      </c>
      <c r="AI26" s="217"/>
      <c r="AJ26" s="217"/>
      <c r="AK26" s="217"/>
      <c r="AL26" s="71" t="s">
        <v>79</v>
      </c>
      <c r="AM26" s="69"/>
    </row>
    <row r="27" spans="1:39" ht="12.75" customHeight="1">
      <c r="A27" s="221" t="s">
        <v>30</v>
      </c>
      <c r="B27" s="14" t="s">
        <v>14</v>
      </c>
      <c r="C27" s="14"/>
      <c r="D27" s="14"/>
      <c r="E27" s="14"/>
      <c r="F27" s="14"/>
      <c r="G27" s="14"/>
      <c r="H27" s="14"/>
      <c r="I27" s="14"/>
      <c r="J27" s="14"/>
      <c r="K27" s="14"/>
      <c r="L27" s="14"/>
      <c r="M27" s="14"/>
      <c r="N27" s="14"/>
      <c r="O27" s="14"/>
      <c r="P27" s="14"/>
      <c r="Q27" s="14"/>
      <c r="R27" s="14"/>
      <c r="S27" s="14"/>
      <c r="T27" s="260">
        <f ca="1">COUNTIFS(事業所・施設別一覧!$E$6:$E$75,B27,事業所・施設別一覧!$I$6:$I$75,"&gt;0")</f>
        <v>0</v>
      </c>
      <c r="U27" s="261"/>
      <c r="V27" s="258" t="s">
        <v>167</v>
      </c>
      <c r="W27" s="259"/>
      <c r="X27" s="210">
        <f ca="1">SUMIF(事業所・施設別一覧!$E$6:$E$75,B27,事業所・施設別一覧!$I$6:$I$75)</f>
        <v>0</v>
      </c>
      <c r="Y27" s="211"/>
      <c r="Z27" s="211"/>
      <c r="AA27" s="211"/>
      <c r="AB27" s="72" t="s">
        <v>79</v>
      </c>
      <c r="AC27" s="26"/>
      <c r="AD27" s="277">
        <f ca="1">COUNTIFS(事業所・施設別一覧!$E$6:$E$75,B27,事業所・施設別一覧!$L$6:$L$75,"&gt;0")</f>
        <v>0</v>
      </c>
      <c r="AE27" s="278"/>
      <c r="AF27" s="279" t="s">
        <v>167</v>
      </c>
      <c r="AG27" s="280"/>
      <c r="AH27" s="210">
        <f ca="1">SUMIF(事業所・施設別一覧!$E$6:$E$75,B27,事業所・施設別一覧!$L$6:$L$75)</f>
        <v>0</v>
      </c>
      <c r="AI27" s="211"/>
      <c r="AJ27" s="211"/>
      <c r="AK27" s="211"/>
      <c r="AL27" s="72" t="s">
        <v>79</v>
      </c>
      <c r="AM27" s="26"/>
    </row>
    <row r="28" spans="1:39" ht="12.75" customHeight="1">
      <c r="A28" s="222"/>
      <c r="B28" s="17" t="s">
        <v>15</v>
      </c>
      <c r="C28" s="17"/>
      <c r="D28" s="17"/>
      <c r="E28" s="17"/>
      <c r="F28" s="17"/>
      <c r="G28" s="17"/>
      <c r="H28" s="17"/>
      <c r="I28" s="17"/>
      <c r="J28" s="17"/>
      <c r="K28" s="17"/>
      <c r="L28" s="17"/>
      <c r="M28" s="17"/>
      <c r="N28" s="17"/>
      <c r="O28" s="17"/>
      <c r="P28" s="17"/>
      <c r="Q28" s="17"/>
      <c r="R28" s="17"/>
      <c r="S28" s="17"/>
      <c r="T28" s="256">
        <f ca="1">COUNTIFS(事業所・施設別一覧!$E$6:$E$75,B28,事業所・施設別一覧!$I$6:$I$75,"&gt;0")</f>
        <v>0</v>
      </c>
      <c r="U28" s="257"/>
      <c r="V28" s="254" t="s">
        <v>167</v>
      </c>
      <c r="W28" s="255"/>
      <c r="X28" s="204">
        <f ca="1">SUMIF(事業所・施設別一覧!$E$6:$E$75,B28,事業所・施設別一覧!$I$6:$I$75)</f>
        <v>0</v>
      </c>
      <c r="Y28" s="205"/>
      <c r="Z28" s="205"/>
      <c r="AA28" s="205"/>
      <c r="AB28" s="63" t="s">
        <v>79</v>
      </c>
      <c r="AC28" s="24"/>
      <c r="AD28" s="256">
        <f ca="1">COUNTIFS(事業所・施設別一覧!$E$6:$E$75,B28,事業所・施設別一覧!$L$6:$L$75,"&gt;0")</f>
        <v>0</v>
      </c>
      <c r="AE28" s="257"/>
      <c r="AF28" s="254" t="s">
        <v>167</v>
      </c>
      <c r="AG28" s="255"/>
      <c r="AH28" s="204">
        <f ca="1">SUMIF(事業所・施設別一覧!$E$6:$E$75,B28,事業所・施設別一覧!$L$6:$L$75)</f>
        <v>0</v>
      </c>
      <c r="AI28" s="205"/>
      <c r="AJ28" s="205"/>
      <c r="AK28" s="205"/>
      <c r="AL28" s="63" t="s">
        <v>79</v>
      </c>
      <c r="AM28" s="24"/>
    </row>
    <row r="29" spans="1:39" ht="12.75" customHeight="1">
      <c r="A29" s="222"/>
      <c r="B29" s="17" t="s">
        <v>16</v>
      </c>
      <c r="C29" s="17"/>
      <c r="D29" s="17"/>
      <c r="E29" s="17"/>
      <c r="F29" s="17"/>
      <c r="G29" s="17"/>
      <c r="H29" s="17"/>
      <c r="I29" s="17"/>
      <c r="J29" s="17"/>
      <c r="K29" s="17"/>
      <c r="L29" s="17"/>
      <c r="M29" s="17"/>
      <c r="N29" s="17"/>
      <c r="O29" s="17"/>
      <c r="P29" s="17"/>
      <c r="Q29" s="17"/>
      <c r="R29" s="17"/>
      <c r="S29" s="17"/>
      <c r="T29" s="256">
        <f ca="1">COUNTIFS(事業所・施設別一覧!$E$6:$E$75,B29,事業所・施設別一覧!$I$6:$I$75,"&gt;0")</f>
        <v>0</v>
      </c>
      <c r="U29" s="257"/>
      <c r="V29" s="254" t="s">
        <v>167</v>
      </c>
      <c r="W29" s="255"/>
      <c r="X29" s="204">
        <f ca="1">SUMIF(事業所・施設別一覧!$E$6:$E$75,B29,事業所・施設別一覧!$I$6:$I$75)</f>
        <v>0</v>
      </c>
      <c r="Y29" s="205"/>
      <c r="Z29" s="205"/>
      <c r="AA29" s="205"/>
      <c r="AB29" s="63" t="s">
        <v>79</v>
      </c>
      <c r="AC29" s="24"/>
      <c r="AD29" s="256">
        <f ca="1">COUNTIFS(事業所・施設別一覧!$E$6:$E$75,B29,事業所・施設別一覧!$L$6:$L$75,"&gt;0")</f>
        <v>0</v>
      </c>
      <c r="AE29" s="257"/>
      <c r="AF29" s="254" t="s">
        <v>167</v>
      </c>
      <c r="AG29" s="255"/>
      <c r="AH29" s="204">
        <f ca="1">SUMIF(事業所・施設別一覧!$E$6:$E$75,B29,事業所・施設別一覧!$L$6:$L$75)</f>
        <v>0</v>
      </c>
      <c r="AI29" s="205"/>
      <c r="AJ29" s="205"/>
      <c r="AK29" s="205"/>
      <c r="AL29" s="63" t="s">
        <v>79</v>
      </c>
      <c r="AM29" s="24"/>
    </row>
    <row r="30" spans="1:39" ht="12.75" customHeight="1">
      <c r="A30" s="222"/>
      <c r="B30" s="17" t="s">
        <v>17</v>
      </c>
      <c r="C30" s="17"/>
      <c r="D30" s="17"/>
      <c r="E30" s="17"/>
      <c r="F30" s="17"/>
      <c r="G30" s="17"/>
      <c r="H30" s="17"/>
      <c r="I30" s="17"/>
      <c r="J30" s="17"/>
      <c r="K30" s="17"/>
      <c r="L30" s="17"/>
      <c r="M30" s="17"/>
      <c r="N30" s="17"/>
      <c r="O30" s="17"/>
      <c r="P30" s="17"/>
      <c r="Q30" s="17"/>
      <c r="R30" s="17"/>
      <c r="S30" s="17"/>
      <c r="T30" s="256">
        <f ca="1">COUNTIFS(事業所・施設別一覧!$E$6:$E$75,B30,事業所・施設別一覧!$I$6:$I$75,"&gt;0")</f>
        <v>0</v>
      </c>
      <c r="U30" s="257"/>
      <c r="V30" s="254" t="s">
        <v>167</v>
      </c>
      <c r="W30" s="255"/>
      <c r="X30" s="204">
        <f ca="1">SUMIF(事業所・施設別一覧!$E$6:$E$75,B30,事業所・施設別一覧!$I$6:$I$75)</f>
        <v>0</v>
      </c>
      <c r="Y30" s="205"/>
      <c r="Z30" s="205"/>
      <c r="AA30" s="205"/>
      <c r="AB30" s="63" t="s">
        <v>79</v>
      </c>
      <c r="AC30" s="24"/>
      <c r="AD30" s="256">
        <f ca="1">COUNTIFS(事業所・施設別一覧!$E$6:$E$75,B30,事業所・施設別一覧!$L$6:$L$75,"&gt;0")</f>
        <v>0</v>
      </c>
      <c r="AE30" s="257"/>
      <c r="AF30" s="254" t="s">
        <v>167</v>
      </c>
      <c r="AG30" s="255"/>
      <c r="AH30" s="204">
        <f ca="1">SUMIF(事業所・施設別一覧!$E$6:$E$75,B30,事業所・施設別一覧!$L$6:$L$75)</f>
        <v>0</v>
      </c>
      <c r="AI30" s="205"/>
      <c r="AJ30" s="205"/>
      <c r="AK30" s="205"/>
      <c r="AL30" s="63" t="s">
        <v>79</v>
      </c>
      <c r="AM30" s="24"/>
    </row>
    <row r="31" spans="1:39" ht="12.75" customHeight="1">
      <c r="A31" s="222"/>
      <c r="B31" s="17" t="s">
        <v>18</v>
      </c>
      <c r="C31" s="17"/>
      <c r="D31" s="17"/>
      <c r="E31" s="17"/>
      <c r="F31" s="17"/>
      <c r="G31" s="17"/>
      <c r="H31" s="17"/>
      <c r="I31" s="17"/>
      <c r="J31" s="17"/>
      <c r="K31" s="17"/>
      <c r="L31" s="17"/>
      <c r="M31" s="17"/>
      <c r="N31" s="17"/>
      <c r="O31" s="17"/>
      <c r="P31" s="17"/>
      <c r="Q31" s="17"/>
      <c r="R31" s="17"/>
      <c r="S31" s="17"/>
      <c r="T31" s="256">
        <f ca="1">COUNTIFS(事業所・施設別一覧!$E$6:$E$75,B31,事業所・施設別一覧!$I$6:$I$75,"&gt;0")</f>
        <v>0</v>
      </c>
      <c r="U31" s="257"/>
      <c r="V31" s="254" t="s">
        <v>167</v>
      </c>
      <c r="W31" s="255"/>
      <c r="X31" s="204">
        <f ca="1">SUMIF(事業所・施設別一覧!$E$6:$E$75,B31,事業所・施設別一覧!$I$6:$I$75)</f>
        <v>0</v>
      </c>
      <c r="Y31" s="205"/>
      <c r="Z31" s="205"/>
      <c r="AA31" s="205"/>
      <c r="AB31" s="63" t="s">
        <v>79</v>
      </c>
      <c r="AC31" s="24"/>
      <c r="AD31" s="256">
        <f ca="1">COUNTIFS(事業所・施設別一覧!$E$6:$E$75,B31,事業所・施設別一覧!$L$6:$L$75,"&gt;0")</f>
        <v>0</v>
      </c>
      <c r="AE31" s="257"/>
      <c r="AF31" s="254" t="s">
        <v>167</v>
      </c>
      <c r="AG31" s="255"/>
      <c r="AH31" s="204">
        <f ca="1">SUMIF(事業所・施設別一覧!$E$6:$E$75,B31,事業所・施設別一覧!$L$6:$L$75)</f>
        <v>0</v>
      </c>
      <c r="AI31" s="205"/>
      <c r="AJ31" s="205"/>
      <c r="AK31" s="205"/>
      <c r="AL31" s="63" t="s">
        <v>79</v>
      </c>
      <c r="AM31" s="24"/>
    </row>
    <row r="32" spans="1:39" ht="12.75" customHeight="1">
      <c r="A32" s="222"/>
      <c r="B32" s="17" t="s">
        <v>19</v>
      </c>
      <c r="C32" s="17"/>
      <c r="D32" s="17"/>
      <c r="E32" s="17"/>
      <c r="F32" s="17"/>
      <c r="G32" s="17"/>
      <c r="H32" s="17"/>
      <c r="I32" s="17"/>
      <c r="J32" s="17"/>
      <c r="K32" s="17"/>
      <c r="L32" s="17"/>
      <c r="M32" s="17"/>
      <c r="N32" s="17"/>
      <c r="O32" s="17"/>
      <c r="P32" s="17"/>
      <c r="Q32" s="17"/>
      <c r="R32" s="17"/>
      <c r="S32" s="17"/>
      <c r="T32" s="256">
        <f ca="1">COUNTIFS(事業所・施設別一覧!$E$6:$E$75,B32,事業所・施設別一覧!$I$6:$I$75,"&gt;0")</f>
        <v>0</v>
      </c>
      <c r="U32" s="257"/>
      <c r="V32" s="254" t="s">
        <v>167</v>
      </c>
      <c r="W32" s="255"/>
      <c r="X32" s="204">
        <f ca="1">SUMIF(事業所・施設別一覧!$E$6:$E$75,B32,事業所・施設別一覧!$I$6:$I$75)</f>
        <v>0</v>
      </c>
      <c r="Y32" s="205"/>
      <c r="Z32" s="205"/>
      <c r="AA32" s="205"/>
      <c r="AB32" s="63" t="s">
        <v>79</v>
      </c>
      <c r="AC32" s="24"/>
      <c r="AD32" s="256">
        <f ca="1">COUNTIFS(事業所・施設別一覧!$E$6:$E$75,B32,事業所・施設別一覧!$L$6:$L$75,"&gt;0")</f>
        <v>0</v>
      </c>
      <c r="AE32" s="257"/>
      <c r="AF32" s="254" t="s">
        <v>167</v>
      </c>
      <c r="AG32" s="255"/>
      <c r="AH32" s="204">
        <f ca="1">SUMIF(事業所・施設別一覧!$E$6:$E$75,B32,事業所・施設別一覧!$L$6:$L$75)</f>
        <v>0</v>
      </c>
      <c r="AI32" s="205"/>
      <c r="AJ32" s="205"/>
      <c r="AK32" s="205"/>
      <c r="AL32" s="63" t="s">
        <v>79</v>
      </c>
      <c r="AM32" s="24"/>
    </row>
    <row r="33" spans="1:39" ht="12.75" customHeight="1">
      <c r="A33" s="222"/>
      <c r="B33" s="17" t="s">
        <v>20</v>
      </c>
      <c r="C33" s="17"/>
      <c r="D33" s="17"/>
      <c r="E33" s="17"/>
      <c r="F33" s="17"/>
      <c r="G33" s="17"/>
      <c r="H33" s="17"/>
      <c r="I33" s="17"/>
      <c r="J33" s="17"/>
      <c r="K33" s="17"/>
      <c r="L33" s="17"/>
      <c r="M33" s="17"/>
      <c r="N33" s="17"/>
      <c r="O33" s="17"/>
      <c r="P33" s="17"/>
      <c r="Q33" s="17"/>
      <c r="R33" s="17"/>
      <c r="S33" s="17"/>
      <c r="T33" s="256">
        <f ca="1">COUNTIFS(事業所・施設別一覧!$E$6:$E$75,B33,事業所・施設別一覧!$I$6:$I$75,"&gt;0")</f>
        <v>0</v>
      </c>
      <c r="U33" s="257"/>
      <c r="V33" s="254" t="s">
        <v>167</v>
      </c>
      <c r="W33" s="255"/>
      <c r="X33" s="204">
        <f ca="1">SUMIF(事業所・施設別一覧!$E$6:$E$75,B33,事業所・施設別一覧!$I$6:$I$75)</f>
        <v>0</v>
      </c>
      <c r="Y33" s="205"/>
      <c r="Z33" s="205"/>
      <c r="AA33" s="205"/>
      <c r="AB33" s="63" t="s">
        <v>79</v>
      </c>
      <c r="AC33" s="24"/>
      <c r="AD33" s="256">
        <f ca="1">COUNTIFS(事業所・施設別一覧!$E$6:$E$75,B33,事業所・施設別一覧!$L$6:$L$75,"&gt;0")</f>
        <v>0</v>
      </c>
      <c r="AE33" s="257"/>
      <c r="AF33" s="254" t="s">
        <v>167</v>
      </c>
      <c r="AG33" s="255"/>
      <c r="AH33" s="204">
        <f ca="1">SUMIF(事業所・施設別一覧!$E$6:$E$75,B33,事業所・施設別一覧!$L$6:$L$75)</f>
        <v>0</v>
      </c>
      <c r="AI33" s="205"/>
      <c r="AJ33" s="205"/>
      <c r="AK33" s="205"/>
      <c r="AL33" s="63" t="s">
        <v>79</v>
      </c>
      <c r="AM33" s="24"/>
    </row>
    <row r="34" spans="1:39" ht="12.75" customHeight="1">
      <c r="A34" s="222"/>
      <c r="B34" s="17" t="s">
        <v>21</v>
      </c>
      <c r="C34" s="17"/>
      <c r="D34" s="17"/>
      <c r="E34" s="17"/>
      <c r="F34" s="17"/>
      <c r="G34" s="17"/>
      <c r="H34" s="17"/>
      <c r="I34" s="17"/>
      <c r="J34" s="17"/>
      <c r="K34" s="17"/>
      <c r="L34" s="17"/>
      <c r="M34" s="17"/>
      <c r="N34" s="17"/>
      <c r="O34" s="17"/>
      <c r="P34" s="17"/>
      <c r="Q34" s="17"/>
      <c r="R34" s="17"/>
      <c r="S34" s="17"/>
      <c r="T34" s="256">
        <f ca="1">COUNTIFS(事業所・施設別一覧!$E$6:$E$75,B34,事業所・施設別一覧!$I$6:$I$75,"&gt;0")</f>
        <v>0</v>
      </c>
      <c r="U34" s="257"/>
      <c r="V34" s="254" t="s">
        <v>167</v>
      </c>
      <c r="W34" s="255"/>
      <c r="X34" s="204">
        <f ca="1">SUMIF(事業所・施設別一覧!$E$6:$E$75,B34,事業所・施設別一覧!$I$6:$I$75)</f>
        <v>0</v>
      </c>
      <c r="Y34" s="205"/>
      <c r="Z34" s="205"/>
      <c r="AA34" s="205"/>
      <c r="AB34" s="63" t="s">
        <v>79</v>
      </c>
      <c r="AC34" s="24"/>
      <c r="AD34" s="256">
        <f ca="1">COUNTIFS(事業所・施設別一覧!$E$6:$E$75,B34,事業所・施設別一覧!$L$6:$L$75,"&gt;0")</f>
        <v>0</v>
      </c>
      <c r="AE34" s="257"/>
      <c r="AF34" s="254" t="s">
        <v>167</v>
      </c>
      <c r="AG34" s="255"/>
      <c r="AH34" s="204">
        <f ca="1">SUMIF(事業所・施設別一覧!$E$6:$E$75,B34,事業所・施設別一覧!$L$6:$L$75)</f>
        <v>0</v>
      </c>
      <c r="AI34" s="205"/>
      <c r="AJ34" s="205"/>
      <c r="AK34" s="205"/>
      <c r="AL34" s="63" t="s">
        <v>79</v>
      </c>
      <c r="AM34" s="24"/>
    </row>
    <row r="35" spans="1:39" ht="12.75" customHeight="1">
      <c r="A35" s="223"/>
      <c r="B35" s="20" t="s">
        <v>68</v>
      </c>
      <c r="C35" s="20"/>
      <c r="D35" s="20"/>
      <c r="E35" s="20"/>
      <c r="F35" s="20"/>
      <c r="G35" s="20"/>
      <c r="H35" s="20"/>
      <c r="I35" s="20"/>
      <c r="J35" s="20"/>
      <c r="K35" s="20"/>
      <c r="L35" s="20"/>
      <c r="M35" s="20"/>
      <c r="N35" s="20"/>
      <c r="O35" s="20"/>
      <c r="P35" s="20"/>
      <c r="Q35" s="20"/>
      <c r="R35" s="20"/>
      <c r="S35" s="20"/>
      <c r="T35" s="262">
        <f ca="1">COUNTIFS(事業所・施設別一覧!$E$6:$E$75,B35,事業所・施設別一覧!$I$6:$I$75,"&gt;0")</f>
        <v>0</v>
      </c>
      <c r="U35" s="263"/>
      <c r="V35" s="271" t="s">
        <v>167</v>
      </c>
      <c r="W35" s="272"/>
      <c r="X35" s="212">
        <f ca="1">SUMIF(事業所・施設別一覧!$E$6:$E$75,B35,事業所・施設別一覧!$I$6:$I$75)</f>
        <v>0</v>
      </c>
      <c r="Y35" s="213"/>
      <c r="Z35" s="213"/>
      <c r="AA35" s="213"/>
      <c r="AB35" s="64" t="s">
        <v>79</v>
      </c>
      <c r="AC35" s="25"/>
      <c r="AD35" s="273">
        <f ca="1">COUNTIFS(事業所・施設別一覧!$E$6:$E$75,B35,事業所・施設別一覧!$L$6:$L$75,"&gt;0")</f>
        <v>0</v>
      </c>
      <c r="AE35" s="274"/>
      <c r="AF35" s="275" t="s">
        <v>167</v>
      </c>
      <c r="AG35" s="276"/>
      <c r="AH35" s="212">
        <f ca="1">SUMIF(事業所・施設別一覧!$E$6:$E$75,B35,事業所・施設別一覧!$L$6:$L$75)</f>
        <v>0</v>
      </c>
      <c r="AI35" s="213"/>
      <c r="AJ35" s="213"/>
      <c r="AK35" s="213"/>
      <c r="AL35" s="64" t="s">
        <v>79</v>
      </c>
      <c r="AM35" s="25"/>
    </row>
    <row r="36" spans="1:39" ht="12.75" customHeight="1">
      <c r="A36" s="298" t="s">
        <v>67</v>
      </c>
      <c r="B36" s="14" t="s">
        <v>22</v>
      </c>
      <c r="C36" s="14"/>
      <c r="D36" s="14"/>
      <c r="E36" s="14"/>
      <c r="F36" s="14"/>
      <c r="G36" s="14"/>
      <c r="H36" s="14"/>
      <c r="I36" s="14"/>
      <c r="J36" s="14"/>
      <c r="K36" s="14"/>
      <c r="L36" s="14"/>
      <c r="M36" s="14"/>
      <c r="N36" s="14"/>
      <c r="O36" s="14"/>
      <c r="P36" s="14"/>
      <c r="Q36" s="14"/>
      <c r="R36" s="14"/>
      <c r="S36" s="14"/>
      <c r="T36" s="260">
        <f ca="1">COUNTIFS(事業所・施設別一覧!$E$6:$E$75,B36,事業所・施設別一覧!$I$6:$I$75,"&gt;0")</f>
        <v>0</v>
      </c>
      <c r="U36" s="261"/>
      <c r="V36" s="258" t="s">
        <v>167</v>
      </c>
      <c r="W36" s="259"/>
      <c r="X36" s="214">
        <f ca="1">SUMIF(事業所・施設別一覧!$E$6:$E$75,B36,事業所・施設別一覧!$I$6:$I$75)</f>
        <v>0</v>
      </c>
      <c r="Y36" s="215"/>
      <c r="Z36" s="215"/>
      <c r="AA36" s="215"/>
      <c r="AB36" s="70" t="s">
        <v>79</v>
      </c>
      <c r="AC36" s="23"/>
      <c r="AD36" s="260">
        <f ca="1">COUNTIFS(事業所・施設別一覧!$E$6:$E$75,B36,事業所・施設別一覧!$L$6:$L$75,"&gt;0")</f>
        <v>0</v>
      </c>
      <c r="AE36" s="261"/>
      <c r="AF36" s="258" t="s">
        <v>167</v>
      </c>
      <c r="AG36" s="259"/>
      <c r="AH36" s="214">
        <f ca="1">SUMIF(事業所・施設別一覧!$E$6:$E$75,B36,事業所・施設別一覧!$L$6:$L$75)</f>
        <v>0</v>
      </c>
      <c r="AI36" s="215"/>
      <c r="AJ36" s="215"/>
      <c r="AK36" s="215"/>
      <c r="AL36" s="70" t="s">
        <v>79</v>
      </c>
      <c r="AM36" s="23"/>
    </row>
    <row r="37" spans="1:39" ht="12.75" customHeight="1">
      <c r="A37" s="299"/>
      <c r="B37" s="9" t="s">
        <v>23</v>
      </c>
      <c r="C37" s="9"/>
      <c r="D37" s="9"/>
      <c r="E37" s="9"/>
      <c r="F37" s="9"/>
      <c r="G37" s="9"/>
      <c r="H37" s="9"/>
      <c r="I37" s="9"/>
      <c r="J37" s="9"/>
      <c r="K37" s="9"/>
      <c r="L37" s="9"/>
      <c r="M37" s="9"/>
      <c r="N37" s="9"/>
      <c r="O37" s="9"/>
      <c r="P37" s="9"/>
      <c r="Q37" s="9"/>
      <c r="R37" s="9"/>
      <c r="S37" s="9"/>
      <c r="T37" s="248">
        <f ca="1">COUNTIFS(事業所・施設別一覧!$E$6:$E$75,B37,事業所・施設別一覧!$I$6:$I$75,"&gt;0")</f>
        <v>0</v>
      </c>
      <c r="U37" s="249"/>
      <c r="V37" s="283" t="s">
        <v>167</v>
      </c>
      <c r="W37" s="284"/>
      <c r="X37" s="216">
        <f ca="1">SUMIF(事業所・施設別一覧!$E$6:$E$75,B37,事業所・施設別一覧!$I$6:$I$75)</f>
        <v>0</v>
      </c>
      <c r="Y37" s="217"/>
      <c r="Z37" s="217"/>
      <c r="AA37" s="217"/>
      <c r="AB37" s="71" t="s">
        <v>79</v>
      </c>
      <c r="AC37" s="69"/>
      <c r="AD37" s="248">
        <f ca="1">COUNTIFS(事業所・施設別一覧!$E$6:$E$75,B37,事業所・施設別一覧!$L$6:$L$75,"&gt;0")</f>
        <v>0</v>
      </c>
      <c r="AE37" s="249"/>
      <c r="AF37" s="283" t="s">
        <v>167</v>
      </c>
      <c r="AG37" s="284"/>
      <c r="AH37" s="216">
        <f ca="1">SUMIF(事業所・施設別一覧!$E$6:$E$75,B37,事業所・施設別一覧!$L$6:$L$75)</f>
        <v>0</v>
      </c>
      <c r="AI37" s="217"/>
      <c r="AJ37" s="217"/>
      <c r="AK37" s="217"/>
      <c r="AL37" s="71" t="s">
        <v>79</v>
      </c>
      <c r="AM37" s="69"/>
    </row>
    <row r="38" spans="1:39" ht="12.75" customHeight="1">
      <c r="A38" s="221" t="s">
        <v>31</v>
      </c>
      <c r="B38" s="12" t="s">
        <v>24</v>
      </c>
      <c r="C38" s="14"/>
      <c r="D38" s="14"/>
      <c r="E38" s="14"/>
      <c r="F38" s="14"/>
      <c r="G38" s="14"/>
      <c r="H38" s="14"/>
      <c r="I38" s="14"/>
      <c r="J38" s="14"/>
      <c r="K38" s="14"/>
      <c r="L38" s="14"/>
      <c r="M38" s="14"/>
      <c r="N38" s="14"/>
      <c r="O38" s="14"/>
      <c r="P38" s="14"/>
      <c r="Q38" s="14"/>
      <c r="R38" s="14"/>
      <c r="S38" s="14"/>
      <c r="T38" s="277">
        <f ca="1">COUNTIFS(事業所・施設別一覧!$E$6:$E$75,B38,事業所・施設別一覧!$I$6:$I$75,"&gt;0")</f>
        <v>0</v>
      </c>
      <c r="U38" s="278"/>
      <c r="V38" s="279" t="s">
        <v>167</v>
      </c>
      <c r="W38" s="280"/>
      <c r="X38" s="210">
        <f ca="1">SUMIF(事業所・施設別一覧!$E$6:$E$75,B38,事業所・施設別一覧!$I$6:$I$75)</f>
        <v>0</v>
      </c>
      <c r="Y38" s="211"/>
      <c r="Z38" s="211"/>
      <c r="AA38" s="211"/>
      <c r="AB38" s="72" t="s">
        <v>79</v>
      </c>
      <c r="AC38" s="26"/>
      <c r="AD38" s="277">
        <f ca="1">COUNTIFS(事業所・施設別一覧!$E$6:$E$75,B38,事業所・施設別一覧!$L$6:$L$75,"&gt;0")</f>
        <v>0</v>
      </c>
      <c r="AE38" s="278"/>
      <c r="AF38" s="279" t="s">
        <v>167</v>
      </c>
      <c r="AG38" s="280"/>
      <c r="AH38" s="210">
        <f ca="1">SUMIF(事業所・施設別一覧!$E$6:$E$75,B38,事業所・施設別一覧!$L$6:$L$75)</f>
        <v>0</v>
      </c>
      <c r="AI38" s="211"/>
      <c r="AJ38" s="211"/>
      <c r="AK38" s="211"/>
      <c r="AL38" s="72" t="s">
        <v>79</v>
      </c>
      <c r="AM38" s="26"/>
    </row>
    <row r="39" spans="1:39" ht="12.75" customHeight="1">
      <c r="A39" s="222"/>
      <c r="B39" s="16" t="s">
        <v>25</v>
      </c>
      <c r="C39" s="17"/>
      <c r="D39" s="17"/>
      <c r="E39" s="17"/>
      <c r="F39" s="17"/>
      <c r="G39" s="17"/>
      <c r="H39" s="17"/>
      <c r="I39" s="17"/>
      <c r="J39" s="17"/>
      <c r="K39" s="17"/>
      <c r="L39" s="17"/>
      <c r="M39" s="17"/>
      <c r="N39" s="17"/>
      <c r="O39" s="17"/>
      <c r="P39" s="17"/>
      <c r="Q39" s="17"/>
      <c r="R39" s="17"/>
      <c r="S39" s="17"/>
      <c r="T39" s="256">
        <f ca="1">COUNTIFS(事業所・施設別一覧!$E$6:$E$75,B39,事業所・施設別一覧!$I$6:$I$75,"&gt;0")</f>
        <v>0</v>
      </c>
      <c r="U39" s="257"/>
      <c r="V39" s="254" t="s">
        <v>167</v>
      </c>
      <c r="W39" s="255"/>
      <c r="X39" s="204">
        <f ca="1">SUMIF(事業所・施設別一覧!$E$6:$E$75,B39,事業所・施設別一覧!$I$6:$I$75)</f>
        <v>0</v>
      </c>
      <c r="Y39" s="205"/>
      <c r="Z39" s="205"/>
      <c r="AA39" s="205"/>
      <c r="AB39" s="63" t="s">
        <v>79</v>
      </c>
      <c r="AC39" s="24"/>
      <c r="AD39" s="256">
        <f ca="1">COUNTIFS(事業所・施設別一覧!$E$6:$E$75,B39,事業所・施設別一覧!$L$6:$L$75,"&gt;0")</f>
        <v>0</v>
      </c>
      <c r="AE39" s="257"/>
      <c r="AF39" s="254" t="s">
        <v>167</v>
      </c>
      <c r="AG39" s="255"/>
      <c r="AH39" s="204">
        <f ca="1">SUMIF(事業所・施設別一覧!$E$6:$E$75,B39,事業所・施設別一覧!$L$6:$L$75)</f>
        <v>0</v>
      </c>
      <c r="AI39" s="205"/>
      <c r="AJ39" s="205"/>
      <c r="AK39" s="205"/>
      <c r="AL39" s="63" t="s">
        <v>79</v>
      </c>
      <c r="AM39" s="24"/>
    </row>
    <row r="40" spans="1:39" ht="12.75" customHeight="1">
      <c r="A40" s="222"/>
      <c r="B40" s="16" t="s">
        <v>26</v>
      </c>
      <c r="C40" s="17"/>
      <c r="D40" s="17"/>
      <c r="E40" s="17"/>
      <c r="F40" s="17"/>
      <c r="G40" s="17"/>
      <c r="H40" s="17"/>
      <c r="I40" s="17"/>
      <c r="J40" s="17"/>
      <c r="K40" s="17"/>
      <c r="L40" s="17"/>
      <c r="M40" s="17"/>
      <c r="N40" s="17"/>
      <c r="O40" s="17"/>
      <c r="P40" s="17"/>
      <c r="Q40" s="17"/>
      <c r="R40" s="17"/>
      <c r="S40" s="17"/>
      <c r="T40" s="256">
        <f ca="1">COUNTIFS(事業所・施設別一覧!$E$6:$E$75,B40,事業所・施設別一覧!$I$6:$I$75,"&gt;0")</f>
        <v>0</v>
      </c>
      <c r="U40" s="257"/>
      <c r="V40" s="254" t="s">
        <v>167</v>
      </c>
      <c r="W40" s="255"/>
      <c r="X40" s="204">
        <f ca="1">SUMIF(事業所・施設別一覧!$E$6:$E$75,B40,事業所・施設別一覧!$I$6:$I$75)</f>
        <v>0</v>
      </c>
      <c r="Y40" s="205"/>
      <c r="Z40" s="205"/>
      <c r="AA40" s="205"/>
      <c r="AB40" s="63" t="s">
        <v>79</v>
      </c>
      <c r="AC40" s="24"/>
      <c r="AD40" s="256">
        <f ca="1">COUNTIFS(事業所・施設別一覧!$E$6:$E$75,B40,事業所・施設別一覧!$L$6:$L$75,"&gt;0")</f>
        <v>0</v>
      </c>
      <c r="AE40" s="257"/>
      <c r="AF40" s="254" t="s">
        <v>167</v>
      </c>
      <c r="AG40" s="255"/>
      <c r="AH40" s="204">
        <f ca="1">SUMIF(事業所・施設別一覧!$E$6:$E$75,B40,事業所・施設別一覧!$L$6:$L$75)</f>
        <v>0</v>
      </c>
      <c r="AI40" s="205"/>
      <c r="AJ40" s="205"/>
      <c r="AK40" s="205"/>
      <c r="AL40" s="63" t="s">
        <v>79</v>
      </c>
      <c r="AM40" s="24"/>
    </row>
    <row r="41" spans="1:39" ht="12.75" customHeight="1">
      <c r="A41" s="222"/>
      <c r="B41" s="16" t="s">
        <v>27</v>
      </c>
      <c r="C41" s="17"/>
      <c r="D41" s="17"/>
      <c r="E41" s="17"/>
      <c r="F41" s="17"/>
      <c r="G41" s="17"/>
      <c r="H41" s="17"/>
      <c r="I41" s="17"/>
      <c r="J41" s="17"/>
      <c r="K41" s="17"/>
      <c r="L41" s="17"/>
      <c r="M41" s="17"/>
      <c r="N41" s="17"/>
      <c r="O41" s="17"/>
      <c r="P41" s="17"/>
      <c r="Q41" s="17"/>
      <c r="R41" s="17"/>
      <c r="S41" s="17"/>
      <c r="T41" s="256">
        <f ca="1">COUNTIFS(事業所・施設別一覧!$E$6:$E$75,B41,事業所・施設別一覧!$I$6:$I$75,"&gt;0")</f>
        <v>0</v>
      </c>
      <c r="U41" s="257"/>
      <c r="V41" s="254" t="s">
        <v>167</v>
      </c>
      <c r="W41" s="255"/>
      <c r="X41" s="204">
        <f ca="1">SUMIF(事業所・施設別一覧!$E$6:$E$75,B41,事業所・施設別一覧!$I$6:$I$75)</f>
        <v>0</v>
      </c>
      <c r="Y41" s="205"/>
      <c r="Z41" s="205"/>
      <c r="AA41" s="205"/>
      <c r="AB41" s="63" t="s">
        <v>79</v>
      </c>
      <c r="AC41" s="24"/>
      <c r="AD41" s="256">
        <f ca="1">COUNTIFS(事業所・施設別一覧!$E$6:$E$75,B41,事業所・施設別一覧!$L$6:$L$75,"&gt;0")</f>
        <v>0</v>
      </c>
      <c r="AE41" s="257"/>
      <c r="AF41" s="254" t="s">
        <v>167</v>
      </c>
      <c r="AG41" s="255"/>
      <c r="AH41" s="204">
        <f ca="1">SUMIF(事業所・施設別一覧!$E$6:$E$75,B41,事業所・施設別一覧!$L$6:$L$75)</f>
        <v>0</v>
      </c>
      <c r="AI41" s="205"/>
      <c r="AJ41" s="205"/>
      <c r="AK41" s="205"/>
      <c r="AL41" s="63" t="s">
        <v>79</v>
      </c>
      <c r="AM41" s="24"/>
    </row>
    <row r="42" spans="1:39" ht="12.75" customHeight="1">
      <c r="A42" s="222"/>
      <c r="B42" s="16" t="s">
        <v>28</v>
      </c>
      <c r="C42" s="17"/>
      <c r="D42" s="17"/>
      <c r="E42" s="17"/>
      <c r="F42" s="17"/>
      <c r="G42" s="17"/>
      <c r="H42" s="17"/>
      <c r="I42" s="17"/>
      <c r="J42" s="17"/>
      <c r="K42" s="17"/>
      <c r="L42" s="17"/>
      <c r="M42" s="17"/>
      <c r="N42" s="17"/>
      <c r="O42" s="17"/>
      <c r="P42" s="17"/>
      <c r="Q42" s="17"/>
      <c r="R42" s="17"/>
      <c r="S42" s="17"/>
      <c r="T42" s="256">
        <f ca="1">COUNTIFS(事業所・施設別一覧!$E$6:$E$75,B42,事業所・施設別一覧!$I$6:$I$75,"&gt;0")</f>
        <v>0</v>
      </c>
      <c r="U42" s="257"/>
      <c r="V42" s="254" t="s">
        <v>167</v>
      </c>
      <c r="W42" s="255"/>
      <c r="X42" s="204">
        <f ca="1">SUMIF(事業所・施設別一覧!$E$6:$E$75,B42,事業所・施設別一覧!$I$6:$I$75)</f>
        <v>0</v>
      </c>
      <c r="Y42" s="205"/>
      <c r="Z42" s="205"/>
      <c r="AA42" s="205"/>
      <c r="AB42" s="63" t="s">
        <v>79</v>
      </c>
      <c r="AC42" s="24"/>
      <c r="AD42" s="256">
        <f ca="1">COUNTIFS(事業所・施設別一覧!$E$6:$E$75,B42,事業所・施設別一覧!$L$6:$L$75,"&gt;0")</f>
        <v>0</v>
      </c>
      <c r="AE42" s="257"/>
      <c r="AF42" s="254" t="s">
        <v>167</v>
      </c>
      <c r="AG42" s="255"/>
      <c r="AH42" s="204">
        <f ca="1">SUMIF(事業所・施設別一覧!$E$6:$E$75,B42,事業所・施設別一覧!$L$6:$L$75)</f>
        <v>0</v>
      </c>
      <c r="AI42" s="205"/>
      <c r="AJ42" s="205"/>
      <c r="AK42" s="205"/>
      <c r="AL42" s="63" t="s">
        <v>79</v>
      </c>
      <c r="AM42" s="24"/>
    </row>
    <row r="43" spans="1:39" ht="12.75" customHeight="1">
      <c r="A43" s="222"/>
      <c r="B43" s="16" t="s">
        <v>29</v>
      </c>
      <c r="C43" s="17"/>
      <c r="D43" s="17"/>
      <c r="E43" s="17"/>
      <c r="F43" s="17"/>
      <c r="G43" s="17"/>
      <c r="H43" s="17"/>
      <c r="I43" s="17"/>
      <c r="J43" s="17"/>
      <c r="K43" s="17"/>
      <c r="L43" s="17"/>
      <c r="M43" s="17"/>
      <c r="N43" s="17"/>
      <c r="O43" s="17"/>
      <c r="P43" s="17"/>
      <c r="Q43" s="17"/>
      <c r="R43" s="17"/>
      <c r="S43" s="17"/>
      <c r="T43" s="256">
        <f ca="1">COUNTIFS(事業所・施設別一覧!$E$6:$E$75,B43,事業所・施設別一覧!$I$6:$I$75,"&gt;0")</f>
        <v>0</v>
      </c>
      <c r="U43" s="257"/>
      <c r="V43" s="254" t="s">
        <v>167</v>
      </c>
      <c r="W43" s="255"/>
      <c r="X43" s="204">
        <f ca="1">SUMIF(事業所・施設別一覧!$E$6:$E$75,B43,事業所・施設別一覧!$I$6:$I$75)</f>
        <v>0</v>
      </c>
      <c r="Y43" s="205"/>
      <c r="Z43" s="205"/>
      <c r="AA43" s="205"/>
      <c r="AB43" s="63" t="s">
        <v>79</v>
      </c>
      <c r="AC43" s="24"/>
      <c r="AD43" s="256">
        <f ca="1">COUNTIFS(事業所・施設別一覧!$E$6:$E$75,B43,事業所・施設別一覧!$L$6:$L$75,"&gt;0")</f>
        <v>0</v>
      </c>
      <c r="AE43" s="257"/>
      <c r="AF43" s="254" t="s">
        <v>167</v>
      </c>
      <c r="AG43" s="255"/>
      <c r="AH43" s="204">
        <f ca="1">SUMIF(事業所・施設別一覧!$E$6:$E$75,B43,事業所・施設別一覧!$L$6:$L$75)</f>
        <v>0</v>
      </c>
      <c r="AI43" s="205"/>
      <c r="AJ43" s="205"/>
      <c r="AK43" s="205"/>
      <c r="AL43" s="63" t="s">
        <v>79</v>
      </c>
      <c r="AM43" s="24"/>
    </row>
    <row r="44" spans="1:39" ht="12.75" customHeight="1">
      <c r="A44" s="222"/>
      <c r="B44" s="16" t="s">
        <v>51</v>
      </c>
      <c r="C44" s="17"/>
      <c r="D44" s="17"/>
      <c r="E44" s="17"/>
      <c r="F44" s="17"/>
      <c r="G44" s="17"/>
      <c r="H44" s="17"/>
      <c r="I44" s="17"/>
      <c r="J44" s="17"/>
      <c r="K44" s="17"/>
      <c r="L44" s="17"/>
      <c r="M44" s="17"/>
      <c r="N44" s="17"/>
      <c r="O44" s="17"/>
      <c r="P44" s="17"/>
      <c r="Q44" s="17"/>
      <c r="R44" s="17"/>
      <c r="S44" s="17"/>
      <c r="T44" s="256">
        <f ca="1">COUNTIFS(事業所・施設別一覧!$E$6:$E$75,B44,事業所・施設別一覧!$I$6:$I$75,"&gt;0")</f>
        <v>0</v>
      </c>
      <c r="U44" s="257"/>
      <c r="V44" s="254" t="s">
        <v>167</v>
      </c>
      <c r="W44" s="255"/>
      <c r="X44" s="204">
        <f ca="1">SUMIF(事業所・施設別一覧!$E$6:$E$75,B44,事業所・施設別一覧!$I$6:$I$75)</f>
        <v>0</v>
      </c>
      <c r="Y44" s="205"/>
      <c r="Z44" s="205"/>
      <c r="AA44" s="205"/>
      <c r="AB44" s="63" t="s">
        <v>79</v>
      </c>
      <c r="AC44" s="24"/>
      <c r="AD44" s="256">
        <f ca="1">COUNTIFS(事業所・施設別一覧!$E$6:$E$75,B44,事業所・施設別一覧!$L$6:$L$75,"&gt;0")</f>
        <v>0</v>
      </c>
      <c r="AE44" s="257"/>
      <c r="AF44" s="254" t="s">
        <v>167</v>
      </c>
      <c r="AG44" s="255"/>
      <c r="AH44" s="204">
        <f ca="1">SUMIF(事業所・施設別一覧!$E$6:$E$75,B44,事業所・施設別一覧!$L$6:$L$75)</f>
        <v>0</v>
      </c>
      <c r="AI44" s="205"/>
      <c r="AJ44" s="205"/>
      <c r="AK44" s="205"/>
      <c r="AL44" s="63" t="s">
        <v>79</v>
      </c>
      <c r="AM44" s="24"/>
    </row>
    <row r="45" spans="1:39" ht="12.75" customHeight="1">
      <c r="A45" s="222"/>
      <c r="B45" s="16" t="s">
        <v>52</v>
      </c>
      <c r="C45" s="17"/>
      <c r="D45" s="17"/>
      <c r="E45" s="17"/>
      <c r="F45" s="17"/>
      <c r="G45" s="17"/>
      <c r="H45" s="17"/>
      <c r="I45" s="17"/>
      <c r="J45" s="17"/>
      <c r="K45" s="17"/>
      <c r="L45" s="17"/>
      <c r="M45" s="17"/>
      <c r="N45" s="17"/>
      <c r="O45" s="17"/>
      <c r="P45" s="17"/>
      <c r="Q45" s="17"/>
      <c r="R45" s="17"/>
      <c r="S45" s="17"/>
      <c r="T45" s="256">
        <f ca="1">COUNTIFS(事業所・施設別一覧!$E$6:$E$75,B45,事業所・施設別一覧!$I$6:$I$75,"&gt;0")</f>
        <v>0</v>
      </c>
      <c r="U45" s="257"/>
      <c r="V45" s="254" t="s">
        <v>167</v>
      </c>
      <c r="W45" s="255"/>
      <c r="X45" s="204">
        <f ca="1">SUMIF(事業所・施設別一覧!$E$6:$E$75,B45,事業所・施設別一覧!$I$6:$I$75)</f>
        <v>0</v>
      </c>
      <c r="Y45" s="205"/>
      <c r="Z45" s="205"/>
      <c r="AA45" s="205"/>
      <c r="AB45" s="63" t="s">
        <v>79</v>
      </c>
      <c r="AC45" s="24"/>
      <c r="AD45" s="256">
        <f ca="1">COUNTIFS(事業所・施設別一覧!$E$6:$E$75,B45,事業所・施設別一覧!$L$6:$L$75,"&gt;0")</f>
        <v>0</v>
      </c>
      <c r="AE45" s="257"/>
      <c r="AF45" s="254" t="s">
        <v>167</v>
      </c>
      <c r="AG45" s="255"/>
      <c r="AH45" s="204">
        <f ca="1">SUMIF(事業所・施設別一覧!$E$6:$E$75,B45,事業所・施設別一覧!$L$6:$L$75)</f>
        <v>0</v>
      </c>
      <c r="AI45" s="205"/>
      <c r="AJ45" s="205"/>
      <c r="AK45" s="205"/>
      <c r="AL45" s="63" t="s">
        <v>79</v>
      </c>
      <c r="AM45" s="24"/>
    </row>
    <row r="46" spans="1:39" ht="12.75" customHeight="1">
      <c r="A46" s="222"/>
      <c r="B46" s="16" t="s">
        <v>53</v>
      </c>
      <c r="C46" s="17"/>
      <c r="D46" s="17"/>
      <c r="E46" s="17"/>
      <c r="F46" s="17"/>
      <c r="G46" s="17"/>
      <c r="H46" s="17"/>
      <c r="I46" s="17"/>
      <c r="J46" s="17"/>
      <c r="K46" s="17"/>
      <c r="L46" s="17"/>
      <c r="M46" s="17"/>
      <c r="N46" s="17"/>
      <c r="O46" s="17"/>
      <c r="P46" s="17"/>
      <c r="Q46" s="17"/>
      <c r="R46" s="17"/>
      <c r="S46" s="17"/>
      <c r="T46" s="256">
        <f ca="1">COUNTIFS(事業所・施設別一覧!$E$6:$E$75,B46,事業所・施設別一覧!$I$6:$I$75,"&gt;0")</f>
        <v>0</v>
      </c>
      <c r="U46" s="257"/>
      <c r="V46" s="254" t="s">
        <v>167</v>
      </c>
      <c r="W46" s="255"/>
      <c r="X46" s="204">
        <f ca="1">SUMIF(事業所・施設別一覧!$E$6:$E$75,B46,事業所・施設別一覧!$I$6:$I$75)</f>
        <v>0</v>
      </c>
      <c r="Y46" s="205"/>
      <c r="Z46" s="205"/>
      <c r="AA46" s="205"/>
      <c r="AB46" s="63" t="s">
        <v>79</v>
      </c>
      <c r="AC46" s="24"/>
      <c r="AD46" s="256">
        <f ca="1">COUNTIFS(事業所・施設別一覧!$E$6:$E$75,B46,事業所・施設別一覧!$L$6:$L$75,"&gt;0")</f>
        <v>0</v>
      </c>
      <c r="AE46" s="257"/>
      <c r="AF46" s="254" t="s">
        <v>167</v>
      </c>
      <c r="AG46" s="255"/>
      <c r="AH46" s="204">
        <f ca="1">SUMIF(事業所・施設別一覧!$E$6:$E$75,B46,事業所・施設別一覧!$L$6:$L$75)</f>
        <v>0</v>
      </c>
      <c r="AI46" s="205"/>
      <c r="AJ46" s="205"/>
      <c r="AK46" s="205"/>
      <c r="AL46" s="63" t="s">
        <v>79</v>
      </c>
      <c r="AM46" s="24"/>
    </row>
    <row r="47" spans="1:39" ht="12.75" customHeight="1">
      <c r="A47" s="222"/>
      <c r="B47" s="16" t="s">
        <v>54</v>
      </c>
      <c r="C47" s="17"/>
      <c r="D47" s="17"/>
      <c r="E47" s="17"/>
      <c r="F47" s="17"/>
      <c r="G47" s="17"/>
      <c r="H47" s="17"/>
      <c r="I47" s="17"/>
      <c r="J47" s="17"/>
      <c r="K47" s="17"/>
      <c r="L47" s="17"/>
      <c r="M47" s="17"/>
      <c r="N47" s="17"/>
      <c r="O47" s="17"/>
      <c r="P47" s="17"/>
      <c r="Q47" s="17"/>
      <c r="R47" s="17"/>
      <c r="S47" s="17"/>
      <c r="T47" s="256">
        <f ca="1">COUNTIFS(事業所・施設別一覧!$E$6:$E$75,B47,事業所・施設別一覧!$I$6:$I$75,"&gt;0")</f>
        <v>0</v>
      </c>
      <c r="U47" s="257"/>
      <c r="V47" s="254" t="s">
        <v>167</v>
      </c>
      <c r="W47" s="255"/>
      <c r="X47" s="204">
        <f ca="1">SUMIF(事業所・施設別一覧!$E$6:$E$75,B47,事業所・施設別一覧!$I$6:$I$75)</f>
        <v>0</v>
      </c>
      <c r="Y47" s="205"/>
      <c r="Z47" s="205"/>
      <c r="AA47" s="205"/>
      <c r="AB47" s="63" t="s">
        <v>79</v>
      </c>
      <c r="AC47" s="24"/>
      <c r="AD47" s="256">
        <f ca="1">COUNTIFS(事業所・施設別一覧!$E$6:$E$75,B47,事業所・施設別一覧!$L$6:$L$75,"&gt;0")</f>
        <v>0</v>
      </c>
      <c r="AE47" s="257"/>
      <c r="AF47" s="254" t="s">
        <v>167</v>
      </c>
      <c r="AG47" s="255"/>
      <c r="AH47" s="204">
        <f ca="1">SUMIF(事業所・施設別一覧!$E$6:$E$75,B47,事業所・施設別一覧!$L$6:$L$75)</f>
        <v>0</v>
      </c>
      <c r="AI47" s="205"/>
      <c r="AJ47" s="205"/>
      <c r="AK47" s="205"/>
      <c r="AL47" s="63" t="s">
        <v>79</v>
      </c>
      <c r="AM47" s="24"/>
    </row>
    <row r="48" spans="1:39" ht="12.75" customHeight="1">
      <c r="A48" s="222"/>
      <c r="B48" s="16" t="s">
        <v>55</v>
      </c>
      <c r="C48" s="17"/>
      <c r="D48" s="17"/>
      <c r="E48" s="17"/>
      <c r="F48" s="17"/>
      <c r="G48" s="17"/>
      <c r="H48" s="17"/>
      <c r="I48" s="17"/>
      <c r="J48" s="17"/>
      <c r="K48" s="17"/>
      <c r="L48" s="17"/>
      <c r="M48" s="17"/>
      <c r="N48" s="17"/>
      <c r="O48" s="17"/>
      <c r="P48" s="17"/>
      <c r="Q48" s="17"/>
      <c r="R48" s="17"/>
      <c r="S48" s="17"/>
      <c r="T48" s="256">
        <f ca="1">COUNTIFS(事業所・施設別一覧!$E$6:$E$75,B48,事業所・施設別一覧!$I$6:$I$75,"&gt;0")</f>
        <v>0</v>
      </c>
      <c r="U48" s="257"/>
      <c r="V48" s="254" t="s">
        <v>167</v>
      </c>
      <c r="W48" s="255"/>
      <c r="X48" s="204">
        <f ca="1">SUMIF(事業所・施設別一覧!$E$6:$E$75,B48,事業所・施設別一覧!$I$6:$I$75)</f>
        <v>0</v>
      </c>
      <c r="Y48" s="205"/>
      <c r="Z48" s="205"/>
      <c r="AA48" s="205"/>
      <c r="AB48" s="63" t="s">
        <v>79</v>
      </c>
      <c r="AC48" s="24"/>
      <c r="AD48" s="256">
        <f ca="1">COUNTIFS(事業所・施設別一覧!$E$6:$E$75,B48,事業所・施設別一覧!$L$6:$L$75,"&gt;0")</f>
        <v>0</v>
      </c>
      <c r="AE48" s="257"/>
      <c r="AF48" s="254" t="s">
        <v>167</v>
      </c>
      <c r="AG48" s="255"/>
      <c r="AH48" s="204">
        <f ca="1">SUMIF(事業所・施設別一覧!$E$6:$E$75,B48,事業所・施設別一覧!$L$6:$L$75)</f>
        <v>0</v>
      </c>
      <c r="AI48" s="205"/>
      <c r="AJ48" s="205"/>
      <c r="AK48" s="205"/>
      <c r="AL48" s="63" t="s">
        <v>79</v>
      </c>
      <c r="AM48" s="24"/>
    </row>
    <row r="49" spans="1:39" ht="12.75" customHeight="1">
      <c r="A49" s="222"/>
      <c r="B49" s="16" t="s">
        <v>56</v>
      </c>
      <c r="C49" s="22"/>
      <c r="D49" s="22"/>
      <c r="E49" s="22"/>
      <c r="F49" s="22"/>
      <c r="G49" s="22"/>
      <c r="H49" s="22"/>
      <c r="I49" s="22"/>
      <c r="J49" s="22"/>
      <c r="K49" s="22"/>
      <c r="L49" s="22"/>
      <c r="M49" s="22"/>
      <c r="N49" s="22"/>
      <c r="O49" s="22"/>
      <c r="P49" s="22"/>
      <c r="Q49" s="22"/>
      <c r="R49" s="22"/>
      <c r="S49" s="22"/>
      <c r="T49" s="256">
        <f ca="1">COUNTIFS(事業所・施設別一覧!$E$6:$E$75,B49,事業所・施設別一覧!$I$6:$I$75,"&gt;0")</f>
        <v>0</v>
      </c>
      <c r="U49" s="257"/>
      <c r="V49" s="254" t="s">
        <v>167</v>
      </c>
      <c r="W49" s="255"/>
      <c r="X49" s="204">
        <f ca="1">SUMIF(事業所・施設別一覧!$E$6:$E$75,B49,事業所・施設別一覧!$I$6:$I$75)</f>
        <v>0</v>
      </c>
      <c r="Y49" s="205"/>
      <c r="Z49" s="205"/>
      <c r="AA49" s="205"/>
      <c r="AB49" s="63" t="s">
        <v>79</v>
      </c>
      <c r="AC49" s="24"/>
      <c r="AD49" s="256">
        <f ca="1">COUNTIFS(事業所・施設別一覧!$E$6:$E$75,B49,事業所・施設別一覧!$L$6:$L$75,"&gt;0")</f>
        <v>0</v>
      </c>
      <c r="AE49" s="257"/>
      <c r="AF49" s="254" t="s">
        <v>167</v>
      </c>
      <c r="AG49" s="255"/>
      <c r="AH49" s="204">
        <f ca="1">SUMIF(事業所・施設別一覧!$E$6:$E$75,B49,事業所・施設別一覧!$L$6:$L$75)</f>
        <v>0</v>
      </c>
      <c r="AI49" s="205"/>
      <c r="AJ49" s="205"/>
      <c r="AK49" s="205"/>
      <c r="AL49" s="63" t="s">
        <v>79</v>
      </c>
      <c r="AM49" s="24"/>
    </row>
    <row r="50" spans="1:39" ht="12.75" customHeight="1">
      <c r="A50" s="222"/>
      <c r="B50" s="21" t="s">
        <v>57</v>
      </c>
      <c r="C50" s="22"/>
      <c r="D50" s="22"/>
      <c r="E50" s="22"/>
      <c r="F50" s="22"/>
      <c r="G50" s="22"/>
      <c r="H50" s="22"/>
      <c r="I50" s="22"/>
      <c r="J50" s="22"/>
      <c r="K50" s="22"/>
      <c r="L50" s="22"/>
      <c r="M50" s="22"/>
      <c r="N50" s="22"/>
      <c r="O50" s="22"/>
      <c r="P50" s="22"/>
      <c r="Q50" s="22"/>
      <c r="R50" s="22"/>
      <c r="S50" s="22"/>
      <c r="T50" s="256">
        <f ca="1">COUNTIFS(事業所・施設別一覧!$E$6:$E$75,B50,事業所・施設別一覧!$I$6:$I$75,"&gt;0")</f>
        <v>0</v>
      </c>
      <c r="U50" s="257"/>
      <c r="V50" s="254" t="s">
        <v>167</v>
      </c>
      <c r="W50" s="255"/>
      <c r="X50" s="204">
        <f ca="1">SUMIF(事業所・施設別一覧!$E$6:$E$75,B50,事業所・施設別一覧!$I$6:$I$75)</f>
        <v>0</v>
      </c>
      <c r="Y50" s="205"/>
      <c r="Z50" s="205"/>
      <c r="AA50" s="205"/>
      <c r="AB50" s="63" t="s">
        <v>79</v>
      </c>
      <c r="AC50" s="24"/>
      <c r="AD50" s="256">
        <f ca="1">COUNTIFS(事業所・施設別一覧!$E$6:$E$75,B50,事業所・施設別一覧!$L$6:$L$75,"&gt;0")</f>
        <v>0</v>
      </c>
      <c r="AE50" s="257"/>
      <c r="AF50" s="254" t="s">
        <v>167</v>
      </c>
      <c r="AG50" s="255"/>
      <c r="AH50" s="204">
        <f ca="1">SUMIF(事業所・施設別一覧!$E$6:$E$75,B50,事業所・施設別一覧!$L$6:$L$75)</f>
        <v>0</v>
      </c>
      <c r="AI50" s="205"/>
      <c r="AJ50" s="205"/>
      <c r="AK50" s="205"/>
      <c r="AL50" s="63" t="s">
        <v>79</v>
      </c>
      <c r="AM50" s="24"/>
    </row>
    <row r="51" spans="1:39" ht="12.75" customHeight="1">
      <c r="A51" s="222"/>
      <c r="B51" s="21" t="s">
        <v>58</v>
      </c>
      <c r="C51" s="22"/>
      <c r="D51" s="22"/>
      <c r="E51" s="22"/>
      <c r="F51" s="22"/>
      <c r="G51" s="22"/>
      <c r="H51" s="22"/>
      <c r="I51" s="22"/>
      <c r="J51" s="22"/>
      <c r="K51" s="22"/>
      <c r="L51" s="22"/>
      <c r="M51" s="22"/>
      <c r="N51" s="22"/>
      <c r="O51" s="22"/>
      <c r="P51" s="22"/>
      <c r="Q51" s="22"/>
      <c r="R51" s="22"/>
      <c r="S51" s="22"/>
      <c r="T51" s="273">
        <f ca="1">COUNTIFS(事業所・施設別一覧!$E$6:$E$75,B51,事業所・施設別一覧!$I$6:$I$75,"&gt;0")</f>
        <v>0</v>
      </c>
      <c r="U51" s="274"/>
      <c r="V51" s="275" t="s">
        <v>167</v>
      </c>
      <c r="W51" s="276"/>
      <c r="X51" s="206">
        <f ca="1">SUMIF(事業所・施設別一覧!$E$6:$E$75,B51,事業所・施設別一覧!$I$6:$I$75)</f>
        <v>0</v>
      </c>
      <c r="Y51" s="207"/>
      <c r="Z51" s="207"/>
      <c r="AA51" s="207"/>
      <c r="AB51" s="64" t="s">
        <v>79</v>
      </c>
      <c r="AC51" s="25"/>
      <c r="AD51" s="273">
        <f ca="1">COUNTIFS(事業所・施設別一覧!$E$6:$E$75,B51,事業所・施設別一覧!$L$6:$L$75,"&gt;0")</f>
        <v>0</v>
      </c>
      <c r="AE51" s="274"/>
      <c r="AF51" s="275" t="s">
        <v>167</v>
      </c>
      <c r="AG51" s="276"/>
      <c r="AH51" s="206">
        <f ca="1">SUMIF(事業所・施設別一覧!$E$6:$E$75,B51,事業所・施設別一覧!$L$6:$L$75)</f>
        <v>0</v>
      </c>
      <c r="AI51" s="207"/>
      <c r="AJ51" s="207"/>
      <c r="AK51" s="207"/>
      <c r="AL51" s="64" t="s">
        <v>79</v>
      </c>
      <c r="AM51" s="25"/>
    </row>
    <row r="52" spans="1:39" ht="15.75" customHeight="1">
      <c r="A52" s="285" t="s">
        <v>34</v>
      </c>
      <c r="B52" s="286"/>
      <c r="C52" s="286"/>
      <c r="D52" s="286"/>
      <c r="E52" s="286"/>
      <c r="F52" s="286"/>
      <c r="G52" s="286"/>
      <c r="H52" s="286"/>
      <c r="I52" s="286"/>
      <c r="J52" s="286"/>
      <c r="K52" s="286"/>
      <c r="L52" s="286"/>
      <c r="M52" s="286"/>
      <c r="N52" s="286"/>
      <c r="O52" s="286"/>
      <c r="P52" s="286"/>
      <c r="Q52" s="286"/>
      <c r="R52" s="286"/>
      <c r="S52" s="287"/>
      <c r="T52" s="294">
        <f ca="1">SUM(T17:U51)</f>
        <v>0</v>
      </c>
      <c r="U52" s="295"/>
      <c r="V52" s="296" t="s">
        <v>12</v>
      </c>
      <c r="W52" s="297"/>
      <c r="X52" s="301">
        <f ca="1">SUM(X17:AA51)</f>
        <v>0</v>
      </c>
      <c r="Y52" s="302"/>
      <c r="Z52" s="302"/>
      <c r="AA52" s="302"/>
      <c r="AB52" s="130" t="s">
        <v>79</v>
      </c>
      <c r="AC52" s="61"/>
      <c r="AD52" s="294">
        <f ca="1">SUM(AD17:AE51)</f>
        <v>0</v>
      </c>
      <c r="AE52" s="295"/>
      <c r="AF52" s="296" t="s">
        <v>12</v>
      </c>
      <c r="AG52" s="297"/>
      <c r="AH52" s="301">
        <f ca="1">SUM(AH17:AK51)</f>
        <v>0</v>
      </c>
      <c r="AI52" s="302"/>
      <c r="AJ52" s="302"/>
      <c r="AK52" s="302"/>
      <c r="AL52" s="130" t="s">
        <v>79</v>
      </c>
      <c r="AM52" s="61"/>
    </row>
    <row r="53" spans="1:39" ht="15.75" customHeight="1">
      <c r="A53" s="285" t="s">
        <v>36</v>
      </c>
      <c r="B53" s="286"/>
      <c r="C53" s="286"/>
      <c r="D53" s="286"/>
      <c r="E53" s="286"/>
      <c r="F53" s="286"/>
      <c r="G53" s="286"/>
      <c r="H53" s="286"/>
      <c r="I53" s="286"/>
      <c r="J53" s="286"/>
      <c r="K53" s="286"/>
      <c r="L53" s="286"/>
      <c r="M53" s="286"/>
      <c r="N53" s="286"/>
      <c r="O53" s="286"/>
      <c r="P53" s="286"/>
      <c r="Q53" s="286"/>
      <c r="R53" s="286"/>
      <c r="S53" s="287"/>
      <c r="T53" s="208">
        <f ca="1">X52+AH52</f>
        <v>0</v>
      </c>
      <c r="U53" s="209"/>
      <c r="V53" s="209"/>
      <c r="W53" s="209"/>
      <c r="X53" s="209"/>
      <c r="Y53" s="209"/>
      <c r="Z53" s="209"/>
      <c r="AA53" s="209"/>
      <c r="AB53" s="209"/>
      <c r="AC53" s="209"/>
      <c r="AD53" s="209"/>
      <c r="AE53" s="209"/>
      <c r="AF53" s="209"/>
      <c r="AG53" s="209"/>
      <c r="AH53" s="209"/>
      <c r="AI53" s="209"/>
      <c r="AJ53" s="209"/>
      <c r="AK53" s="209"/>
      <c r="AL53" s="130" t="s">
        <v>79</v>
      </c>
      <c r="AM53" s="61"/>
    </row>
  </sheetData>
  <sheetProtection algorithmName="SHA-512" hashValue="kNaxKiQTvKE0jalsGPqiYp5EgTa55qNhfwRN89mU7LlgsuID6IEokh6KW5M8bE6uaiEFT409CZO7HP5KhVGSqw==" saltValue="WhkXlw+PBmkdccHllCDqwA=="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116</v>
      </c>
    </row>
    <row r="2" spans="1:14" ht="16.5">
      <c r="B2" s="303" t="s">
        <v>217</v>
      </c>
      <c r="C2" s="303"/>
      <c r="D2" s="303"/>
      <c r="E2" s="303"/>
      <c r="F2" s="303"/>
      <c r="G2" s="303"/>
      <c r="H2" s="303"/>
      <c r="I2" s="303"/>
      <c r="J2" s="303"/>
      <c r="K2" s="303"/>
      <c r="L2" s="303"/>
      <c r="M2" s="303"/>
      <c r="N2" s="303"/>
    </row>
    <row r="3" spans="1:14" ht="18" customHeight="1" thickBot="1">
      <c r="B3" s="51"/>
      <c r="N3" s="73" t="s">
        <v>96</v>
      </c>
    </row>
    <row r="4" spans="1:14" ht="18" customHeight="1" thickBot="1">
      <c r="B4" s="308" t="s">
        <v>90</v>
      </c>
      <c r="C4" s="309" t="s">
        <v>78</v>
      </c>
      <c r="D4" s="310" t="s">
        <v>77</v>
      </c>
      <c r="E4" s="311" t="s">
        <v>80</v>
      </c>
      <c r="F4" s="312" t="s">
        <v>152</v>
      </c>
      <c r="G4" s="312"/>
      <c r="H4" s="313"/>
      <c r="I4" s="313"/>
      <c r="J4" s="312" t="s">
        <v>153</v>
      </c>
      <c r="K4" s="312"/>
      <c r="L4" s="313"/>
      <c r="M4" s="306" t="s">
        <v>206</v>
      </c>
      <c r="N4" s="307" t="s">
        <v>93</v>
      </c>
    </row>
    <row r="5" spans="1:14" ht="27.75" customHeight="1">
      <c r="B5" s="308"/>
      <c r="C5" s="309"/>
      <c r="D5" s="310"/>
      <c r="E5" s="311"/>
      <c r="F5" s="74" t="s">
        <v>113</v>
      </c>
      <c r="G5" s="191" t="s">
        <v>194</v>
      </c>
      <c r="H5" s="191" t="s">
        <v>195</v>
      </c>
      <c r="I5" s="110" t="s">
        <v>175</v>
      </c>
      <c r="J5" s="75" t="s">
        <v>207</v>
      </c>
      <c r="K5" s="197" t="s">
        <v>208</v>
      </c>
      <c r="L5" s="196" t="s">
        <v>209</v>
      </c>
      <c r="M5" s="307"/>
      <c r="N5" s="307"/>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4" t="str">
        <f t="shared" ca="1" si="2"/>
        <v/>
      </c>
      <c r="D20" s="184" t="str">
        <f t="shared" ca="1" si="3"/>
        <v/>
      </c>
      <c r="E20" s="183"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5">
        <f t="shared" ca="1" si="1"/>
        <v>0</v>
      </c>
      <c r="N20" s="186"/>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4" t="str">
        <f t="shared" ca="1" si="2"/>
        <v/>
      </c>
      <c r="D39" s="184" t="str">
        <f t="shared" ca="1" si="3"/>
        <v/>
      </c>
      <c r="E39" s="183"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5">
        <f t="shared" ca="1" si="12"/>
        <v>0</v>
      </c>
      <c r="N39" s="186"/>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4" t="str">
        <f t="shared" ca="1" si="2"/>
        <v/>
      </c>
      <c r="D59" s="184" t="str">
        <f t="shared" ca="1" si="3"/>
        <v/>
      </c>
      <c r="E59" s="183"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5">
        <f t="shared" ca="1" si="12"/>
        <v>0</v>
      </c>
      <c r="N59" s="186"/>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5" hidden="1" thickBot="1">
      <c r="B75" s="183">
        <v>70</v>
      </c>
      <c r="C75" s="184" t="str">
        <f t="shared" ca="1" si="2"/>
        <v/>
      </c>
      <c r="D75" s="184" t="str">
        <f t="shared" ca="1" si="3"/>
        <v/>
      </c>
      <c r="E75" s="183"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5">
        <f t="shared" ca="1" si="13"/>
        <v>0</v>
      </c>
      <c r="N75" s="186"/>
    </row>
    <row r="76" spans="1:14" ht="22.5" customHeight="1" thickTop="1" thickBot="1">
      <c r="B76" s="304" t="s">
        <v>92</v>
      </c>
      <c r="C76" s="305"/>
      <c r="D76" s="305"/>
      <c r="E76" s="305"/>
      <c r="F76" s="135">
        <f ca="1">SUM(F6:F39)</f>
        <v>0</v>
      </c>
      <c r="G76" s="194">
        <f ca="1">SUM(G6:G39)</f>
        <v>0</v>
      </c>
      <c r="H76" s="136">
        <f ca="1">SUM(H6:H39)</f>
        <v>0</v>
      </c>
      <c r="I76" s="192">
        <f ca="1">SUM(I6:I39)</f>
        <v>0</v>
      </c>
      <c r="J76" s="137">
        <f ca="1">SUM(J6:J39)</f>
        <v>0</v>
      </c>
      <c r="K76" s="136">
        <f t="shared" ref="K76" ca="1" si="21">SUM(K6:K39)</f>
        <v>0</v>
      </c>
      <c r="L76" s="193">
        <f ca="1">SUM(L6:L39)</f>
        <v>0</v>
      </c>
      <c r="M76" s="193">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210</v>
      </c>
      <c r="D80" s="60"/>
    </row>
    <row r="81" spans="1:4" customFormat="1" ht="16.5" customHeight="1">
      <c r="A81" s="60"/>
      <c r="B81" s="117">
        <v>3</v>
      </c>
      <c r="C81" s="118" t="s">
        <v>211</v>
      </c>
      <c r="D81" s="60"/>
    </row>
    <row r="82" spans="1:4" customFormat="1" ht="16.5" customHeight="1">
      <c r="A82" s="60"/>
      <c r="B82" s="119">
        <v>4</v>
      </c>
      <c r="C82" s="120" t="s">
        <v>212</v>
      </c>
      <c r="D82" s="60"/>
    </row>
    <row r="83" spans="1:4" customFormat="1" ht="16.5" customHeight="1">
      <c r="A83" s="60"/>
      <c r="B83" s="119">
        <v>5</v>
      </c>
      <c r="C83" s="120" t="s">
        <v>213</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QmJV7K+GPRFPPtczEJu+TrzrfFVawFC022159T17SI4vafOfhPFwHkp/CLTC7BEu3k+DyodXgdyoiDQ+rpHfSA==" saltValue="l1pRSwTlxl74obOYP8wyXA=="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28"/>
  <sheetViews>
    <sheetView showGridLines="0" showZeros="0" view="pageBreakPreview" zoomScale="120" zoomScaleNormal="120" zoomScaleSheetLayoutView="120"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49.6328125" style="27" hidden="1" customWidth="1"/>
    <col min="59" max="60" width="6.26953125" style="27" hidden="1" customWidth="1"/>
    <col min="61" max="61" width="7.54296875" style="27" hidden="1" customWidth="1"/>
    <col min="62" max="62" width="6.6328125" style="27" hidden="1" customWidth="1"/>
    <col min="63" max="63" width="6.26953125" style="27" hidden="1" customWidth="1"/>
    <col min="64" max="64" width="8.26953125" style="27" hidden="1" customWidth="1"/>
    <col min="65" max="16384" width="2.26953125" style="27"/>
  </cols>
  <sheetData>
    <row r="1" spans="1:64">
      <c r="A1" s="41" t="s">
        <v>117</v>
      </c>
      <c r="BF1"/>
      <c r="BG1" s="56" t="s">
        <v>99</v>
      </c>
      <c r="BH1" s="56" t="s">
        <v>100</v>
      </c>
      <c r="BI1" s="56" t="s">
        <v>59</v>
      </c>
      <c r="BJ1" s="56" t="s">
        <v>61</v>
      </c>
      <c r="BK1" s="56" t="s">
        <v>62</v>
      </c>
      <c r="BL1"/>
    </row>
    <row r="2" spans="1:64" ht="20.25" customHeight="1">
      <c r="A2" s="424" t="s">
        <v>218</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BF2" t="s">
        <v>48</v>
      </c>
      <c r="BG2" s="55">
        <v>537</v>
      </c>
      <c r="BH2" s="55">
        <f t="shared" ref="BH2:BH9" si="0">BJ2*2</f>
        <v>1074</v>
      </c>
      <c r="BI2" s="55">
        <v>268</v>
      </c>
      <c r="BJ2" s="55">
        <v>537</v>
      </c>
      <c r="BK2" s="55">
        <v>268</v>
      </c>
      <c r="BL2" t="s">
        <v>101</v>
      </c>
    </row>
    <row r="3" spans="1:64" s="28" customFormat="1" ht="12" customHeight="1">
      <c r="A3" s="443" t="s">
        <v>41</v>
      </c>
      <c r="B3" s="80" t="s">
        <v>0</v>
      </c>
      <c r="C3" s="81"/>
      <c r="D3" s="81"/>
      <c r="E3" s="82"/>
      <c r="F3" s="82"/>
      <c r="G3" s="82"/>
      <c r="H3" s="82"/>
      <c r="I3" s="82"/>
      <c r="J3" s="82"/>
      <c r="K3" s="83"/>
      <c r="L3" s="428"/>
      <c r="M3" s="429"/>
      <c r="N3" s="429"/>
      <c r="O3" s="429"/>
      <c r="P3" s="429"/>
      <c r="Q3" s="429"/>
      <c r="R3" s="429"/>
      <c r="S3" s="429"/>
      <c r="T3" s="429"/>
      <c r="U3" s="429"/>
      <c r="V3" s="429"/>
      <c r="W3" s="429"/>
      <c r="X3" s="429"/>
      <c r="Y3" s="429"/>
      <c r="Z3" s="429"/>
      <c r="AA3" s="429"/>
      <c r="AB3" s="429"/>
      <c r="AC3" s="429"/>
      <c r="AD3" s="429"/>
      <c r="AE3" s="429"/>
      <c r="AF3" s="430"/>
      <c r="AG3" s="431" t="s">
        <v>71</v>
      </c>
      <c r="AH3" s="380"/>
      <c r="AI3" s="380"/>
      <c r="AJ3" s="380"/>
      <c r="AK3" s="380"/>
      <c r="AL3" s="380"/>
      <c r="AM3" s="381"/>
      <c r="BF3" t="s">
        <v>49</v>
      </c>
      <c r="BG3" s="55">
        <v>684</v>
      </c>
      <c r="BH3" s="55">
        <f t="shared" si="0"/>
        <v>1368</v>
      </c>
      <c r="BI3" s="55">
        <v>342</v>
      </c>
      <c r="BJ3" s="55">
        <v>684</v>
      </c>
      <c r="BK3" s="55">
        <v>342</v>
      </c>
      <c r="BL3" t="s">
        <v>101</v>
      </c>
    </row>
    <row r="4" spans="1:64" s="28" customFormat="1" ht="20.25" customHeight="1">
      <c r="A4" s="444"/>
      <c r="B4" s="84" t="s">
        <v>37</v>
      </c>
      <c r="C4" s="85"/>
      <c r="D4" s="85"/>
      <c r="E4" s="86"/>
      <c r="F4" s="86"/>
      <c r="G4" s="86"/>
      <c r="H4" s="86"/>
      <c r="I4" s="86"/>
      <c r="J4" s="86"/>
      <c r="K4" s="87"/>
      <c r="L4" s="425"/>
      <c r="M4" s="426"/>
      <c r="N4" s="426"/>
      <c r="O4" s="426"/>
      <c r="P4" s="426"/>
      <c r="Q4" s="426"/>
      <c r="R4" s="426"/>
      <c r="S4" s="426"/>
      <c r="T4" s="426"/>
      <c r="U4" s="426"/>
      <c r="V4" s="426"/>
      <c r="W4" s="426"/>
      <c r="X4" s="426"/>
      <c r="Y4" s="426"/>
      <c r="Z4" s="426"/>
      <c r="AA4" s="426"/>
      <c r="AB4" s="426"/>
      <c r="AC4" s="426"/>
      <c r="AD4" s="426"/>
      <c r="AE4" s="426"/>
      <c r="AF4" s="427"/>
      <c r="AG4" s="432"/>
      <c r="AH4" s="433"/>
      <c r="AI4" s="433"/>
      <c r="AJ4" s="433"/>
      <c r="AK4" s="433"/>
      <c r="AL4" s="433"/>
      <c r="AM4" s="434"/>
      <c r="AP4" s="413"/>
      <c r="AQ4" s="413"/>
      <c r="AR4" s="413"/>
      <c r="AS4" s="413"/>
      <c r="AT4" s="413"/>
      <c r="AU4" s="413"/>
      <c r="BF4" t="s">
        <v>50</v>
      </c>
      <c r="BG4" s="55">
        <v>889</v>
      </c>
      <c r="BH4" s="55">
        <f t="shared" si="0"/>
        <v>1778</v>
      </c>
      <c r="BI4" s="55">
        <v>445</v>
      </c>
      <c r="BJ4" s="55">
        <v>889</v>
      </c>
      <c r="BK4" s="55">
        <v>445</v>
      </c>
      <c r="BL4" t="s">
        <v>101</v>
      </c>
    </row>
    <row r="5" spans="1:64" s="28" customFormat="1" ht="20.25" customHeight="1">
      <c r="A5" s="444"/>
      <c r="B5" s="88" t="s">
        <v>72</v>
      </c>
      <c r="C5" s="89"/>
      <c r="D5" s="89"/>
      <c r="E5" s="90"/>
      <c r="F5" s="90"/>
      <c r="G5" s="90"/>
      <c r="H5" s="90"/>
      <c r="I5" s="90"/>
      <c r="J5" s="90"/>
      <c r="K5" s="91"/>
      <c r="L5" s="435"/>
      <c r="M5" s="436"/>
      <c r="N5" s="436"/>
      <c r="O5" s="436"/>
      <c r="P5" s="436"/>
      <c r="Q5" s="436"/>
      <c r="R5" s="436"/>
      <c r="S5" s="436"/>
      <c r="T5" s="436"/>
      <c r="U5" s="436"/>
      <c r="V5" s="436"/>
      <c r="W5" s="436"/>
      <c r="X5" s="436"/>
      <c r="Y5" s="436"/>
      <c r="Z5" s="436"/>
      <c r="AA5" s="436"/>
      <c r="AB5" s="437"/>
      <c r="AC5" s="438" t="s">
        <v>73</v>
      </c>
      <c r="AD5" s="439"/>
      <c r="AE5" s="439"/>
      <c r="AF5" s="440"/>
      <c r="AG5" s="417"/>
      <c r="AH5" s="417"/>
      <c r="AI5" s="417"/>
      <c r="AJ5" s="417"/>
      <c r="AK5" s="417"/>
      <c r="AL5" s="441" t="s">
        <v>74</v>
      </c>
      <c r="AM5" s="442"/>
      <c r="AP5" s="413"/>
      <c r="AQ5" s="413"/>
      <c r="AR5" s="413"/>
      <c r="AS5" s="413"/>
      <c r="AT5" s="413"/>
      <c r="AU5" s="413"/>
      <c r="BF5" s="16" t="s">
        <v>69</v>
      </c>
      <c r="BG5" s="55">
        <v>231</v>
      </c>
      <c r="BH5" s="55">
        <f t="shared" si="0"/>
        <v>462</v>
      </c>
      <c r="BI5" s="55">
        <v>115</v>
      </c>
      <c r="BJ5" s="55">
        <v>231</v>
      </c>
      <c r="BK5" s="55">
        <v>115</v>
      </c>
      <c r="BL5" t="s">
        <v>101</v>
      </c>
    </row>
    <row r="6" spans="1:64" s="28" customFormat="1" ht="13.5" customHeight="1">
      <c r="A6" s="444"/>
      <c r="B6" s="418" t="s">
        <v>76</v>
      </c>
      <c r="C6" s="419"/>
      <c r="D6" s="419"/>
      <c r="E6" s="419"/>
      <c r="F6" s="419"/>
      <c r="G6" s="419"/>
      <c r="H6" s="419"/>
      <c r="I6" s="419"/>
      <c r="J6" s="419"/>
      <c r="K6" s="420"/>
      <c r="L6" s="92" t="s">
        <v>3</v>
      </c>
      <c r="M6" s="92"/>
      <c r="N6" s="92"/>
      <c r="O6" s="92"/>
      <c r="P6" s="92"/>
      <c r="Q6" s="446"/>
      <c r="R6" s="446"/>
      <c r="S6" s="92" t="s">
        <v>4</v>
      </c>
      <c r="T6" s="446"/>
      <c r="U6" s="446"/>
      <c r="V6" s="446"/>
      <c r="W6" s="92" t="s">
        <v>5</v>
      </c>
      <c r="X6" s="92"/>
      <c r="Y6" s="92"/>
      <c r="Z6" s="92"/>
      <c r="AA6" s="92"/>
      <c r="AB6" s="92"/>
      <c r="AC6" s="59" t="s">
        <v>75</v>
      </c>
      <c r="AD6" s="92"/>
      <c r="AE6" s="92"/>
      <c r="AF6" s="92"/>
      <c r="AG6" s="92"/>
      <c r="AH6" s="92"/>
      <c r="AI6" s="92"/>
      <c r="AJ6" s="92"/>
      <c r="AK6" s="92"/>
      <c r="AL6" s="92"/>
      <c r="AM6" s="93"/>
      <c r="AP6" s="30"/>
      <c r="AQ6" s="58"/>
      <c r="AR6" s="58"/>
      <c r="AS6" s="58"/>
      <c r="AT6" s="58"/>
      <c r="AU6" s="414"/>
      <c r="BF6" t="s">
        <v>13</v>
      </c>
      <c r="BG6" s="55">
        <v>226</v>
      </c>
      <c r="BH6" s="55">
        <f t="shared" si="0"/>
        <v>452</v>
      </c>
      <c r="BI6" s="55">
        <v>113</v>
      </c>
      <c r="BJ6" s="55">
        <v>226</v>
      </c>
      <c r="BK6" s="55">
        <v>113</v>
      </c>
      <c r="BL6" t="s">
        <v>101</v>
      </c>
    </row>
    <row r="7" spans="1:64" s="28" customFormat="1" ht="20.25" customHeight="1">
      <c r="A7" s="444"/>
      <c r="B7" s="421"/>
      <c r="C7" s="422"/>
      <c r="D7" s="422"/>
      <c r="E7" s="422"/>
      <c r="F7" s="422"/>
      <c r="G7" s="422"/>
      <c r="H7" s="422"/>
      <c r="I7" s="422"/>
      <c r="J7" s="422"/>
      <c r="K7" s="423"/>
      <c r="L7" s="448"/>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50"/>
      <c r="AP7" s="58"/>
      <c r="AQ7" s="58"/>
      <c r="AR7" s="58"/>
      <c r="AS7" s="58"/>
      <c r="AT7" s="58"/>
      <c r="AU7" s="414"/>
      <c r="BF7" t="s">
        <v>102</v>
      </c>
      <c r="BG7" s="55">
        <v>564</v>
      </c>
      <c r="BH7" s="55">
        <f t="shared" si="0"/>
        <v>1128</v>
      </c>
      <c r="BI7" s="55">
        <v>282</v>
      </c>
      <c r="BJ7" s="55">
        <v>564</v>
      </c>
      <c r="BK7" s="55">
        <v>282</v>
      </c>
      <c r="BL7" t="s">
        <v>101</v>
      </c>
    </row>
    <row r="8" spans="1:64" s="28" customFormat="1" ht="20.25" customHeight="1">
      <c r="A8" s="444"/>
      <c r="B8" s="94" t="s">
        <v>6</v>
      </c>
      <c r="C8" s="95"/>
      <c r="D8" s="95"/>
      <c r="E8" s="96"/>
      <c r="F8" s="96"/>
      <c r="G8" s="96"/>
      <c r="H8" s="96"/>
      <c r="I8" s="96"/>
      <c r="J8" s="96"/>
      <c r="K8" s="96"/>
      <c r="L8" s="94" t="s">
        <v>7</v>
      </c>
      <c r="M8" s="96"/>
      <c r="N8" s="96"/>
      <c r="O8" s="96"/>
      <c r="P8" s="96"/>
      <c r="Q8" s="96"/>
      <c r="R8" s="97"/>
      <c r="S8" s="224"/>
      <c r="T8" s="225"/>
      <c r="U8" s="225"/>
      <c r="V8" s="225"/>
      <c r="W8" s="225"/>
      <c r="X8" s="225"/>
      <c r="Y8" s="226"/>
      <c r="Z8" s="94" t="s">
        <v>65</v>
      </c>
      <c r="AA8" s="96"/>
      <c r="AB8" s="96"/>
      <c r="AC8" s="96"/>
      <c r="AD8" s="96"/>
      <c r="AE8" s="96"/>
      <c r="AF8" s="97"/>
      <c r="AG8" s="224"/>
      <c r="AH8" s="225"/>
      <c r="AI8" s="225"/>
      <c r="AJ8" s="225"/>
      <c r="AK8" s="225"/>
      <c r="AL8" s="225"/>
      <c r="AM8" s="226"/>
      <c r="BF8" t="s">
        <v>103</v>
      </c>
      <c r="BG8" s="55">
        <v>710</v>
      </c>
      <c r="BH8" s="55">
        <f t="shared" si="0"/>
        <v>1420</v>
      </c>
      <c r="BI8" s="55">
        <v>355</v>
      </c>
      <c r="BJ8" s="55">
        <v>710</v>
      </c>
      <c r="BK8" s="55">
        <v>355</v>
      </c>
      <c r="BL8" t="s">
        <v>101</v>
      </c>
    </row>
    <row r="9" spans="1:64" s="28" customFormat="1" ht="20.25" customHeight="1">
      <c r="A9" s="445"/>
      <c r="B9" s="94" t="s">
        <v>38</v>
      </c>
      <c r="C9" s="95"/>
      <c r="D9" s="95"/>
      <c r="E9" s="96"/>
      <c r="F9" s="96"/>
      <c r="G9" s="96"/>
      <c r="H9" s="96"/>
      <c r="I9" s="96"/>
      <c r="J9" s="96"/>
      <c r="K9" s="96"/>
      <c r="L9" s="224"/>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6"/>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6" t="s">
        <v>143</v>
      </c>
      <c r="B11" s="58"/>
      <c r="C11" s="58"/>
      <c r="D11" s="58"/>
      <c r="E11" s="58"/>
      <c r="F11" s="58"/>
      <c r="G11" s="58"/>
      <c r="H11" s="58"/>
      <c r="I11" s="154"/>
      <c r="J11" s="155"/>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214</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181</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182</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215</v>
      </c>
    </row>
    <row r="15" spans="1:64" s="28" customFormat="1" ht="12" customHeight="1">
      <c r="A15" s="79"/>
      <c r="B15" s="79"/>
      <c r="C15" s="31" t="s">
        <v>183</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31.5" customHeight="1">
      <c r="A16" s="79"/>
      <c r="B16" s="79"/>
      <c r="C16" s="447" t="s">
        <v>184</v>
      </c>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T16" s="29"/>
      <c r="BF16" t="s">
        <v>18</v>
      </c>
      <c r="BG16" s="55">
        <v>508</v>
      </c>
      <c r="BH16" s="55">
        <f t="shared" si="1"/>
        <v>508</v>
      </c>
      <c r="BI16" s="55">
        <v>254</v>
      </c>
      <c r="BJ16" s="55">
        <v>508</v>
      </c>
      <c r="BK16" s="55">
        <v>254</v>
      </c>
      <c r="BL16" t="s">
        <v>101</v>
      </c>
    </row>
    <row r="17" spans="1:64" s="28" customFormat="1" ht="12" customHeight="1">
      <c r="A17" s="79"/>
      <c r="B17" s="79"/>
      <c r="C17" s="31" t="s">
        <v>185</v>
      </c>
      <c r="D17" s="31" t="s">
        <v>142</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101</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115</v>
      </c>
      <c r="BF18" t="s">
        <v>20</v>
      </c>
      <c r="BG18" s="55">
        <v>148</v>
      </c>
      <c r="BH18" s="55">
        <f t="shared" si="1"/>
        <v>148</v>
      </c>
      <c r="BI18" s="55">
        <v>74</v>
      </c>
      <c r="BJ18" s="55">
        <v>148</v>
      </c>
      <c r="BK18" s="55">
        <v>74</v>
      </c>
      <c r="BL18" t="s">
        <v>101</v>
      </c>
    </row>
    <row r="19" spans="1:64" s="28" customFormat="1" ht="19.5" customHeight="1" thickBot="1">
      <c r="A19" s="170" t="s">
        <v>186</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101</v>
      </c>
    </row>
    <row r="20" spans="1:64" s="28" customFormat="1" ht="20.25" customHeight="1" thickBot="1">
      <c r="A20" s="171" t="s">
        <v>172</v>
      </c>
      <c r="B20" s="44"/>
      <c r="C20" s="45"/>
      <c r="D20" s="45"/>
      <c r="E20" s="45"/>
      <c r="F20" s="45"/>
      <c r="G20" s="314" t="s">
        <v>174</v>
      </c>
      <c r="H20" s="315"/>
      <c r="I20" s="315"/>
      <c r="J20" s="315"/>
      <c r="K20" s="316"/>
      <c r="L20" s="474" t="str">
        <f>IF(L5="","",VLOOKUP(L5,$BF$2:$BH$36,2,FALSE)-AP20)</f>
        <v/>
      </c>
      <c r="M20" s="475"/>
      <c r="N20" s="475"/>
      <c r="O20" s="475"/>
      <c r="P20" s="464" t="s">
        <v>173</v>
      </c>
      <c r="Q20" s="465"/>
      <c r="R20" s="463" t="s">
        <v>179</v>
      </c>
      <c r="S20" s="380"/>
      <c r="T20" s="380"/>
      <c r="U20" s="380"/>
      <c r="V20" s="381"/>
      <c r="W20" s="415">
        <f>ROUNDDOWN($J$86/1000,0)</f>
        <v>0</v>
      </c>
      <c r="X20" s="416"/>
      <c r="Y20" s="416"/>
      <c r="Z20" s="416"/>
      <c r="AA20" s="464" t="s">
        <v>173</v>
      </c>
      <c r="AB20" s="465"/>
      <c r="AC20" s="463" t="s">
        <v>180</v>
      </c>
      <c r="AD20" s="380"/>
      <c r="AE20" s="380"/>
      <c r="AF20" s="380"/>
      <c r="AG20" s="381"/>
      <c r="AH20" s="415">
        <f>ROUNDDOWN($J$94/1000,0)</f>
        <v>0</v>
      </c>
      <c r="AI20" s="416"/>
      <c r="AJ20" s="416"/>
      <c r="AK20" s="416"/>
      <c r="AL20" s="451" t="s">
        <v>173</v>
      </c>
      <c r="AM20" s="452"/>
      <c r="AO20" s="28" t="s">
        <v>196</v>
      </c>
      <c r="AP20" s="456"/>
      <c r="AQ20" s="457"/>
      <c r="AR20" s="457"/>
      <c r="AS20" s="458"/>
      <c r="AT20" s="187" t="s">
        <v>197</v>
      </c>
      <c r="BF20" s="129" t="s">
        <v>68</v>
      </c>
      <c r="BG20" s="55">
        <v>33</v>
      </c>
      <c r="BH20" s="55">
        <f t="shared" ref="BH20:BH36" si="2">BG20</f>
        <v>33</v>
      </c>
      <c r="BI20" s="55">
        <v>16</v>
      </c>
      <c r="BJ20" s="55">
        <v>33</v>
      </c>
      <c r="BK20" s="55">
        <v>16</v>
      </c>
      <c r="BL20" t="s">
        <v>101</v>
      </c>
    </row>
    <row r="21" spans="1:64" s="28" customFormat="1" ht="20.25" customHeight="1">
      <c r="A21" s="99" t="s">
        <v>42</v>
      </c>
      <c r="B21" s="78"/>
      <c r="C21" s="77"/>
      <c r="D21" s="77"/>
      <c r="E21" s="77"/>
      <c r="F21" s="77"/>
      <c r="G21" s="45"/>
      <c r="H21" s="460"/>
      <c r="I21" s="461"/>
      <c r="J21" s="462"/>
      <c r="K21" s="466" t="s">
        <v>161</v>
      </c>
      <c r="L21" s="467"/>
      <c r="M21" s="467"/>
      <c r="N21" s="467"/>
      <c r="O21" s="467"/>
      <c r="P21" s="467"/>
      <c r="Q21" s="467"/>
      <c r="R21" s="467"/>
      <c r="S21" s="467"/>
      <c r="T21" s="467"/>
      <c r="U21" s="467"/>
      <c r="V21" s="467"/>
      <c r="W21" s="467"/>
      <c r="X21" s="467"/>
      <c r="Y21" s="467"/>
      <c r="Z21" s="467"/>
      <c r="AA21" s="467"/>
      <c r="AB21" s="467"/>
      <c r="AC21" s="467"/>
      <c r="AD21" s="467"/>
      <c r="AE21" s="467"/>
      <c r="AF21" s="454" t="s">
        <v>148</v>
      </c>
      <c r="AG21" s="454"/>
      <c r="AH21" s="454"/>
      <c r="AI21" s="454"/>
      <c r="AJ21" s="454"/>
      <c r="AK21" s="454"/>
      <c r="AL21" s="454"/>
      <c r="AM21" s="455"/>
      <c r="AP21" s="58" t="s">
        <v>198</v>
      </c>
      <c r="AQ21" s="58"/>
      <c r="AR21" s="58"/>
      <c r="AS21" s="58"/>
      <c r="AT21" s="58"/>
      <c r="AU21" s="58"/>
      <c r="BF21" t="s">
        <v>22</v>
      </c>
      <c r="BG21" s="55">
        <v>475</v>
      </c>
      <c r="BH21" s="55">
        <f t="shared" si="2"/>
        <v>475</v>
      </c>
      <c r="BI21" s="55">
        <v>237</v>
      </c>
      <c r="BJ21" s="55">
        <v>475</v>
      </c>
      <c r="BK21" s="55">
        <v>237</v>
      </c>
      <c r="BL21" t="s">
        <v>101</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453"/>
      <c r="AQ22" s="453"/>
      <c r="AR22" s="453"/>
      <c r="AS22" s="453"/>
      <c r="AT22" s="453"/>
      <c r="AU22" s="453"/>
      <c r="BF22" t="s">
        <v>23</v>
      </c>
      <c r="BG22" s="55">
        <v>638</v>
      </c>
      <c r="BH22" s="55">
        <v>638</v>
      </c>
      <c r="BI22" s="55">
        <v>319</v>
      </c>
      <c r="BJ22" s="55">
        <v>638</v>
      </c>
      <c r="BK22" s="55">
        <v>319</v>
      </c>
      <c r="BL22" t="s">
        <v>101</v>
      </c>
    </row>
    <row r="23" spans="1:64" s="28" customFormat="1" ht="17.149999999999999" customHeight="1">
      <c r="A23" s="138" t="s">
        <v>187</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105</v>
      </c>
    </row>
    <row r="24" spans="1:64" s="28" customFormat="1" ht="17.149999999999999" customHeight="1">
      <c r="A24" s="145"/>
      <c r="B24" s="161"/>
      <c r="C24" s="52" t="s">
        <v>162</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49999999999999" customHeight="1">
      <c r="A25" s="145"/>
      <c r="B25" s="142"/>
      <c r="C25" s="359" t="s">
        <v>125</v>
      </c>
      <c r="D25" s="162"/>
      <c r="E25" s="459" t="s">
        <v>118</v>
      </c>
      <c r="F25" s="459"/>
      <c r="G25" s="459"/>
      <c r="H25" s="459"/>
      <c r="I25" s="459"/>
      <c r="J25" s="459"/>
      <c r="K25" s="163"/>
      <c r="L25" s="459" t="s">
        <v>119</v>
      </c>
      <c r="M25" s="459"/>
      <c r="N25" s="459"/>
      <c r="O25" s="459"/>
      <c r="P25" s="459"/>
      <c r="Q25" s="163"/>
      <c r="R25" s="459" t="s">
        <v>120</v>
      </c>
      <c r="S25" s="459"/>
      <c r="T25" s="459"/>
      <c r="U25" s="459"/>
      <c r="V25" s="163"/>
      <c r="W25" s="459" t="s">
        <v>121</v>
      </c>
      <c r="X25" s="459"/>
      <c r="Y25" s="459"/>
      <c r="Z25" s="459"/>
      <c r="AA25" s="459"/>
      <c r="AB25" s="459"/>
      <c r="AC25" s="459"/>
      <c r="AD25" s="459"/>
      <c r="AE25" s="163"/>
      <c r="AF25" s="34" t="s">
        <v>122</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105</v>
      </c>
    </row>
    <row r="26" spans="1:64" s="28" customFormat="1" ht="17.149999999999999" customHeight="1">
      <c r="A26" s="145"/>
      <c r="B26" s="140"/>
      <c r="C26" s="360"/>
      <c r="D26" s="162"/>
      <c r="E26" s="459" t="s">
        <v>123</v>
      </c>
      <c r="F26" s="459"/>
      <c r="G26" s="459"/>
      <c r="H26" s="459"/>
      <c r="I26" s="459"/>
      <c r="J26" s="459"/>
      <c r="K26" s="459"/>
      <c r="L26" s="459"/>
      <c r="M26" s="459"/>
      <c r="N26" s="163"/>
      <c r="O26" s="46" t="s">
        <v>124</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49999999999999" customHeight="1">
      <c r="A27" s="145"/>
      <c r="B27" s="164"/>
      <c r="C27" s="52" t="s">
        <v>163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49999999999999" customHeight="1">
      <c r="A28" s="145"/>
      <c r="B28" s="140"/>
      <c r="C28" s="143" t="s">
        <v>125</v>
      </c>
      <c r="D28" s="162"/>
      <c r="E28" s="459" t="s">
        <v>118</v>
      </c>
      <c r="F28" s="459"/>
      <c r="G28" s="459"/>
      <c r="H28" s="459"/>
      <c r="I28" s="459"/>
      <c r="J28" s="459"/>
      <c r="K28" s="162"/>
      <c r="L28" s="459" t="s">
        <v>119</v>
      </c>
      <c r="M28" s="459"/>
      <c r="N28" s="459"/>
      <c r="O28" s="459"/>
      <c r="P28" s="459"/>
      <c r="Q28" s="162"/>
      <c r="R28" s="459" t="s">
        <v>120</v>
      </c>
      <c r="S28" s="459"/>
      <c r="T28" s="459"/>
      <c r="U28" s="459"/>
      <c r="V28" s="162"/>
      <c r="W28" s="459" t="s">
        <v>121</v>
      </c>
      <c r="X28" s="459"/>
      <c r="Y28" s="459"/>
      <c r="Z28" s="459"/>
      <c r="AA28" s="459"/>
      <c r="AB28" s="459"/>
      <c r="AC28" s="459"/>
      <c r="AD28" s="459"/>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105</v>
      </c>
    </row>
    <row r="29" spans="1:64" s="28" customFormat="1" ht="17.149999999999999" customHeight="1">
      <c r="A29" s="145"/>
      <c r="B29" s="164"/>
      <c r="C29" s="52" t="s">
        <v>131</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49999999999999" customHeight="1">
      <c r="A30" s="145"/>
      <c r="B30" s="140"/>
      <c r="C30" s="143" t="s">
        <v>125</v>
      </c>
      <c r="D30" s="107"/>
      <c r="E30" s="146" t="s">
        <v>40</v>
      </c>
      <c r="F30" s="35"/>
      <c r="G30" s="35"/>
      <c r="H30" s="42"/>
      <c r="I30" s="43"/>
      <c r="J30" s="43"/>
      <c r="K30" s="43"/>
      <c r="L30" s="35"/>
      <c r="M30" s="36"/>
      <c r="N30" s="36"/>
      <c r="O30" s="108"/>
      <c r="P30" s="146" t="s">
        <v>39</v>
      </c>
      <c r="Q30" s="36"/>
      <c r="R30" s="32"/>
      <c r="S30" s="32"/>
      <c r="T30" s="32"/>
      <c r="U30" s="32"/>
      <c r="V30" s="36"/>
      <c r="W30" s="108"/>
      <c r="X30" s="146" t="s">
        <v>126</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49999999999999" customHeight="1">
      <c r="A31" s="145"/>
      <c r="B31" s="164"/>
      <c r="C31" s="52" t="s">
        <v>132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49999999999999" customHeight="1">
      <c r="A32" s="145"/>
      <c r="B32" s="164"/>
      <c r="C32" s="52" t="s">
        <v>133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49999999999999" customHeight="1">
      <c r="A33" s="145"/>
      <c r="B33" s="161"/>
      <c r="C33" s="52" t="s">
        <v>134</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49999999999999" customHeight="1">
      <c r="A34" s="145"/>
      <c r="B34" s="101"/>
      <c r="C34" s="359" t="s">
        <v>125</v>
      </c>
      <c r="D34" s="162"/>
      <c r="E34" s="459" t="s">
        <v>127</v>
      </c>
      <c r="F34" s="459"/>
      <c r="G34" s="459"/>
      <c r="H34" s="459"/>
      <c r="I34" s="459"/>
      <c r="J34" s="459"/>
      <c r="K34" s="459"/>
      <c r="L34" s="459"/>
      <c r="M34" s="165"/>
      <c r="N34" s="46" t="s">
        <v>128</v>
      </c>
      <c r="O34" s="46"/>
      <c r="P34" s="46"/>
      <c r="Q34" s="46"/>
      <c r="R34" s="46"/>
      <c r="S34" s="46"/>
      <c r="T34" s="46"/>
      <c r="U34" s="177"/>
      <c r="V34" s="165"/>
      <c r="W34" s="46" t="s">
        <v>129</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105</v>
      </c>
    </row>
    <row r="35" spans="1:65" s="28" customFormat="1" ht="17.149999999999999" customHeight="1">
      <c r="A35" s="144"/>
      <c r="B35" s="102"/>
      <c r="C35" s="360"/>
      <c r="D35" s="162"/>
      <c r="E35" s="361" t="s">
        <v>130</v>
      </c>
      <c r="F35" s="361"/>
      <c r="G35" s="361"/>
      <c r="H35" s="361"/>
      <c r="I35" s="361"/>
      <c r="J35" s="361"/>
      <c r="K35" s="361"/>
      <c r="L35" s="361"/>
      <c r="M35" s="361"/>
      <c r="N35" s="361"/>
      <c r="O35" s="361"/>
      <c r="P35" s="361"/>
      <c r="Q35" s="361"/>
      <c r="R35" s="361"/>
      <c r="S35" s="165"/>
      <c r="T35" s="361" t="s">
        <v>164</v>
      </c>
      <c r="U35" s="361"/>
      <c r="V35" s="361"/>
      <c r="W35" s="361"/>
      <c r="X35" s="361"/>
      <c r="Y35" s="361"/>
      <c r="Z35" s="361"/>
      <c r="AA35" s="361"/>
      <c r="AB35" s="361"/>
      <c r="AC35" s="361"/>
      <c r="AD35" s="361"/>
      <c r="AE35" s="361"/>
      <c r="AF35" s="361"/>
      <c r="AG35" s="361"/>
      <c r="AH35" s="361"/>
      <c r="AI35" s="361"/>
      <c r="AJ35" s="361"/>
      <c r="AK35" s="361"/>
      <c r="AL35" s="361"/>
      <c r="AM35" s="362"/>
      <c r="AT35" s="29"/>
      <c r="BF35" t="s">
        <v>57</v>
      </c>
      <c r="BG35" s="55">
        <f>BJ35*事業所・施設別個票●!$AG$5</f>
        <v>0</v>
      </c>
      <c r="BH35" s="55">
        <f t="shared" si="2"/>
        <v>0</v>
      </c>
      <c r="BI35" s="55">
        <f>BK35*事業所・施設別個票●!$AG$5</f>
        <v>0</v>
      </c>
      <c r="BJ35" s="55">
        <v>37</v>
      </c>
      <c r="BK35" s="55">
        <v>19</v>
      </c>
      <c r="BL35" t="s">
        <v>105</v>
      </c>
    </row>
    <row r="36" spans="1:65" s="28" customFormat="1" ht="17.149999999999999" customHeight="1">
      <c r="A36" s="138" t="s">
        <v>188</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105</v>
      </c>
    </row>
    <row r="37" spans="1:65" s="28" customFormat="1" ht="17.149999999999999" customHeight="1">
      <c r="A37" s="144"/>
      <c r="B37" s="162"/>
      <c r="C37" s="52" t="s">
        <v>135</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49999999999999" customHeight="1">
      <c r="A38" s="138" t="s">
        <v>189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s="65"/>
    </row>
    <row r="39" spans="1:65" s="28" customFormat="1" ht="17.149999999999999" customHeight="1">
      <c r="A39" s="144"/>
      <c r="B39" s="162"/>
      <c r="C39" s="52" t="s">
        <v>136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IF(事業所・施設別個票●!BM21="④",4,)</f>
        <v>0</v>
      </c>
      <c r="BH39" s="66" t="b">
        <v>0</v>
      </c>
      <c r="BI39" s="66" t="b">
        <v>0</v>
      </c>
      <c r="BJ39" s="66" t="b">
        <v>0</v>
      </c>
      <c r="BK39" s="66" t="b">
        <v>0</v>
      </c>
      <c r="BL39" s="53">
        <f>COUNTIF(BG39:BK39,TRUE)</f>
        <v>0</v>
      </c>
      <c r="BM39" s="65">
        <f>BG39</f>
        <v>0</v>
      </c>
    </row>
    <row r="40" spans="1:65" s="28" customFormat="1" ht="17.149999999999999" customHeight="1">
      <c r="A40" s="138" t="s">
        <v>190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row>
    <row r="41" spans="1:65" s="28" customFormat="1" ht="17.149999999999999" customHeight="1">
      <c r="A41" s="145"/>
      <c r="B41" s="164"/>
      <c r="C41" s="52" t="s">
        <v>137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109</v>
      </c>
      <c r="BG41"/>
      <c r="BH41"/>
      <c r="BI41"/>
      <c r="BJ41"/>
      <c r="BK41"/>
      <c r="BL41"/>
      <c r="BM41"/>
    </row>
    <row r="42" spans="1:65" s="28" customFormat="1" ht="17.149999999999999" customHeight="1">
      <c r="A42" s="145"/>
      <c r="B42" s="140"/>
      <c r="C42" s="143" t="s">
        <v>125</v>
      </c>
      <c r="D42" s="162"/>
      <c r="E42" s="459" t="s">
        <v>118</v>
      </c>
      <c r="F42" s="459"/>
      <c r="G42" s="459"/>
      <c r="H42" s="459"/>
      <c r="I42" s="459"/>
      <c r="J42" s="459"/>
      <c r="K42" s="162"/>
      <c r="L42" s="459" t="s">
        <v>119</v>
      </c>
      <c r="M42" s="459"/>
      <c r="N42" s="459"/>
      <c r="O42" s="459"/>
      <c r="P42" s="459"/>
      <c r="Q42" s="162"/>
      <c r="R42" s="459" t="s">
        <v>120</v>
      </c>
      <c r="S42" s="459"/>
      <c r="T42" s="459"/>
      <c r="U42" s="459"/>
      <c r="V42" s="162"/>
      <c r="W42" s="459" t="s">
        <v>121</v>
      </c>
      <c r="X42" s="459"/>
      <c r="Y42" s="459"/>
      <c r="Z42" s="459"/>
      <c r="AA42" s="459"/>
      <c r="AB42" s="459"/>
      <c r="AC42" s="459"/>
      <c r="AD42" s="459"/>
      <c r="AE42" s="48"/>
      <c r="AF42" s="48"/>
      <c r="AG42" s="48"/>
      <c r="AH42" s="48"/>
      <c r="AI42" s="48"/>
      <c r="AJ42" s="48"/>
      <c r="AK42" s="48"/>
      <c r="AL42" s="48"/>
      <c r="AM42" s="49"/>
      <c r="AT42" s="29"/>
      <c r="BF42" s="160" t="s">
        <v>150</v>
      </c>
    </row>
    <row r="43" spans="1:65" s="28" customFormat="1" ht="17.149999999999999" customHeight="1">
      <c r="A43" s="145"/>
      <c r="B43" s="161"/>
      <c r="C43" s="52" t="s">
        <v>138</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0" t="s">
        <v>151</v>
      </c>
    </row>
    <row r="44" spans="1:65" s="28" customFormat="1" ht="17.149999999999999" customHeight="1">
      <c r="A44" s="145"/>
      <c r="B44" s="101"/>
      <c r="C44" s="359" t="s">
        <v>125</v>
      </c>
      <c r="D44" s="162"/>
      <c r="E44" s="459" t="s">
        <v>127</v>
      </c>
      <c r="F44" s="459"/>
      <c r="G44" s="459"/>
      <c r="H44" s="459"/>
      <c r="I44" s="459"/>
      <c r="J44" s="459"/>
      <c r="K44" s="459"/>
      <c r="L44" s="459"/>
      <c r="M44" s="165"/>
      <c r="N44" s="46" t="s">
        <v>128</v>
      </c>
      <c r="O44" s="46"/>
      <c r="P44" s="46"/>
      <c r="Q44" s="46"/>
      <c r="R44" s="46"/>
      <c r="S44" s="46"/>
      <c r="T44" s="46"/>
      <c r="U44" s="177"/>
      <c r="V44" s="165"/>
      <c r="W44" s="46" t="s">
        <v>129</v>
      </c>
      <c r="X44" s="46"/>
      <c r="Y44" s="46"/>
      <c r="Z44" s="46"/>
      <c r="AA44" s="46"/>
      <c r="AB44" s="46"/>
      <c r="AC44" s="46"/>
      <c r="AD44" s="46"/>
      <c r="AE44" s="46"/>
      <c r="AF44" s="46"/>
      <c r="AG44" s="46"/>
      <c r="AH44" s="34"/>
      <c r="AI44" s="34"/>
      <c r="AJ44" s="34"/>
      <c r="AK44" s="34"/>
      <c r="AL44" s="34"/>
      <c r="AM44" s="141"/>
      <c r="AT44" s="29"/>
      <c r="BF44" s="160"/>
    </row>
    <row r="45" spans="1:65" s="28" customFormat="1" ht="17.149999999999999" customHeight="1">
      <c r="A45" s="144"/>
      <c r="B45" s="102"/>
      <c r="C45" s="360"/>
      <c r="D45" s="166"/>
      <c r="E45" s="361" t="s">
        <v>130</v>
      </c>
      <c r="F45" s="361"/>
      <c r="G45" s="361"/>
      <c r="H45" s="361"/>
      <c r="I45" s="361"/>
      <c r="J45" s="361"/>
      <c r="K45" s="361"/>
      <c r="L45" s="361"/>
      <c r="M45" s="361"/>
      <c r="N45" s="361"/>
      <c r="O45" s="361"/>
      <c r="P45" s="361"/>
      <c r="Q45" s="361"/>
      <c r="R45" s="361"/>
      <c r="S45" s="165"/>
      <c r="T45" s="361" t="s">
        <v>164</v>
      </c>
      <c r="U45" s="361"/>
      <c r="V45" s="361"/>
      <c r="W45" s="361"/>
      <c r="X45" s="361"/>
      <c r="Y45" s="361"/>
      <c r="Z45" s="361"/>
      <c r="AA45" s="361"/>
      <c r="AB45" s="361"/>
      <c r="AC45" s="361"/>
      <c r="AD45" s="361"/>
      <c r="AE45" s="361"/>
      <c r="AF45" s="361"/>
      <c r="AG45" s="361"/>
      <c r="AH45" s="361"/>
      <c r="AI45" s="361"/>
      <c r="AJ45" s="361"/>
      <c r="AK45" s="361"/>
      <c r="AL45" s="361"/>
      <c r="AM45" s="362"/>
      <c r="AT45" s="29"/>
    </row>
    <row r="46" spans="1:65" s="28" customFormat="1" ht="18" customHeight="1">
      <c r="A46" s="138" t="s">
        <v>160</v>
      </c>
      <c r="B46" s="174"/>
      <c r="C46" s="77"/>
      <c r="D46" s="77"/>
      <c r="E46" s="46"/>
      <c r="F46" s="77"/>
      <c r="G46" s="77"/>
      <c r="H46" s="77"/>
      <c r="I46" s="77"/>
      <c r="J46" s="175"/>
      <c r="K46" s="175"/>
      <c r="L46" s="175"/>
      <c r="M46" s="175"/>
      <c r="N46" s="175"/>
      <c r="O46" s="176"/>
      <c r="P46" s="177"/>
      <c r="Q46" s="177"/>
      <c r="R46" s="177"/>
      <c r="S46" s="175"/>
      <c r="T46" s="178"/>
      <c r="U46" s="178"/>
      <c r="V46" s="178"/>
      <c r="W46" s="178"/>
      <c r="X46" s="178"/>
      <c r="Y46" s="178"/>
      <c r="Z46" s="178"/>
      <c r="AA46" s="178"/>
      <c r="AB46" s="178"/>
      <c r="AC46" s="178"/>
      <c r="AD46" s="178"/>
      <c r="AE46" s="178"/>
      <c r="AF46" s="178"/>
      <c r="AG46" s="178"/>
      <c r="AH46" s="175"/>
      <c r="AI46" s="179"/>
      <c r="AJ46" s="179"/>
      <c r="AK46" s="179"/>
      <c r="AL46" s="179"/>
      <c r="AM46" s="180"/>
      <c r="AT46" s="29"/>
      <c r="AZ46" s="27"/>
    </row>
    <row r="47" spans="1:65" ht="30" customHeight="1">
      <c r="A47" s="181"/>
      <c r="B47" s="372"/>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4"/>
      <c r="AZ47" s="28"/>
      <c r="BF47" s="28"/>
      <c r="BG47" s="28"/>
      <c r="BH47" s="28"/>
      <c r="BI47" s="28"/>
      <c r="BJ47" s="28"/>
      <c r="BK47" s="28"/>
      <c r="BL47" s="28"/>
    </row>
    <row r="48" spans="1:65" s="28" customFormat="1" ht="7.5" customHeight="1">
      <c r="A48" s="58"/>
      <c r="B48" s="79"/>
      <c r="C48" s="150"/>
      <c r="D48" s="48"/>
      <c r="E48" s="148"/>
      <c r="F48" s="148"/>
      <c r="G48" s="148"/>
      <c r="H48" s="148"/>
      <c r="I48" s="148"/>
      <c r="J48" s="148"/>
      <c r="K48" s="148"/>
      <c r="L48" s="148"/>
      <c r="M48" s="148"/>
      <c r="N48" s="148"/>
      <c r="O48" s="148"/>
      <c r="P48" s="148"/>
      <c r="Q48" s="148"/>
      <c r="R48" s="148"/>
      <c r="S48" s="34"/>
      <c r="T48" s="152"/>
      <c r="U48" s="152"/>
      <c r="V48" s="152"/>
      <c r="W48" s="153"/>
      <c r="X48" s="153"/>
      <c r="Y48" s="153"/>
      <c r="Z48" s="153"/>
      <c r="AA48" s="153"/>
      <c r="AB48" s="153"/>
      <c r="AC48" s="153"/>
      <c r="AD48" s="153"/>
      <c r="AE48" s="153"/>
      <c r="AF48" s="153"/>
      <c r="AG48" s="153"/>
      <c r="AH48" s="153"/>
      <c r="AI48" s="153"/>
      <c r="AJ48" s="153"/>
      <c r="AK48" s="153"/>
      <c r="AL48" s="153"/>
      <c r="AM48" s="152"/>
      <c r="AT48" s="29"/>
      <c r="BF48" s="27"/>
      <c r="BG48" s="27"/>
      <c r="BH48" s="27"/>
      <c r="BI48" s="27"/>
      <c r="BJ48" s="27"/>
      <c r="BK48" s="27"/>
      <c r="BL48" s="27"/>
    </row>
    <row r="49" spans="1:64" s="28" customFormat="1" ht="14.25" customHeight="1" thickBot="1">
      <c r="A49" s="170" t="s">
        <v>191</v>
      </c>
      <c r="B49" s="79"/>
      <c r="C49" s="150"/>
      <c r="D49" s="79"/>
      <c r="E49" s="158"/>
      <c r="F49" s="158"/>
      <c r="G49" s="158"/>
      <c r="H49" s="158"/>
      <c r="I49" s="158"/>
      <c r="J49" s="158"/>
      <c r="K49" s="158"/>
      <c r="L49" s="158"/>
      <c r="M49" s="158"/>
      <c r="N49" s="158"/>
      <c r="O49" s="158"/>
      <c r="P49" s="158"/>
      <c r="Q49" s="158"/>
      <c r="R49" s="158"/>
      <c r="S49" s="31"/>
      <c r="T49" s="153"/>
      <c r="U49" s="153"/>
      <c r="V49" s="153"/>
      <c r="W49" s="153"/>
      <c r="X49" s="153"/>
      <c r="Y49" s="153"/>
      <c r="Z49" s="153"/>
      <c r="AA49" s="153"/>
      <c r="AB49" s="153"/>
      <c r="AC49" s="153"/>
      <c r="AD49" s="153"/>
      <c r="AE49" s="153"/>
      <c r="AF49" s="153"/>
      <c r="AG49" s="153"/>
      <c r="AH49" s="153"/>
      <c r="AI49" s="153"/>
      <c r="AJ49" s="153"/>
      <c r="AK49" s="153"/>
      <c r="AL49" s="153"/>
      <c r="AM49" s="182"/>
      <c r="AT49" s="29"/>
      <c r="AZ49" s="27"/>
    </row>
    <row r="50" spans="1:64" ht="18.75" customHeight="1" thickBot="1">
      <c r="A50" s="151"/>
      <c r="B50" s="157"/>
      <c r="C50" s="157"/>
      <c r="D50" s="157"/>
      <c r="E50" s="157"/>
      <c r="F50" s="157"/>
      <c r="G50" s="157"/>
      <c r="H50" s="157"/>
      <c r="I50" s="157"/>
      <c r="J50" s="157"/>
      <c r="K50" s="157"/>
      <c r="L50" s="157"/>
      <c r="M50" s="157"/>
      <c r="N50" s="189"/>
      <c r="O50" s="189"/>
      <c r="P50" s="189"/>
      <c r="Q50" s="189"/>
      <c r="R50" s="190"/>
      <c r="S50" s="190"/>
      <c r="T50" s="190"/>
      <c r="U50" s="189"/>
      <c r="V50" s="189"/>
      <c r="W50" s="431" t="s">
        <v>112</v>
      </c>
      <c r="X50" s="380"/>
      <c r="Y50" s="380"/>
      <c r="Z50" s="381"/>
      <c r="AA50" s="470" t="str">
        <f>IF(L5="","",VLOOKUP(L5,$BF$2:$BI$36,4,FALSE)-AP50)</f>
        <v/>
      </c>
      <c r="AB50" s="471"/>
      <c r="AC50" s="471"/>
      <c r="AD50" s="380" t="s">
        <v>60</v>
      </c>
      <c r="AE50" s="381"/>
      <c r="AF50" s="375" t="s">
        <v>111</v>
      </c>
      <c r="AG50" s="376"/>
      <c r="AH50" s="377"/>
      <c r="AI50" s="378">
        <f>ROUNDDOWN($J$107/1000,0)</f>
        <v>0</v>
      </c>
      <c r="AJ50" s="379"/>
      <c r="AK50" s="379"/>
      <c r="AL50" s="380" t="s">
        <v>60</v>
      </c>
      <c r="AM50" s="381"/>
      <c r="AO50" s="28" t="s">
        <v>199</v>
      </c>
      <c r="AP50" s="456"/>
      <c r="AQ50" s="457"/>
      <c r="AR50" s="457"/>
      <c r="AS50" s="458"/>
      <c r="AT50" s="195" t="s">
        <v>60</v>
      </c>
      <c r="AU50" s="28"/>
      <c r="AV50" s="28"/>
    </row>
    <row r="51" spans="1:64" ht="18.75" customHeight="1">
      <c r="A51" s="99" t="s">
        <v>42</v>
      </c>
      <c r="B51" s="149"/>
      <c r="C51" s="77"/>
      <c r="D51" s="77"/>
      <c r="E51" s="77"/>
      <c r="F51" s="77"/>
      <c r="G51" s="77"/>
      <c r="H51" s="363"/>
      <c r="I51" s="364"/>
      <c r="J51" s="365"/>
      <c r="K51" s="366" t="s">
        <v>85</v>
      </c>
      <c r="L51" s="367"/>
      <c r="M51" s="367"/>
      <c r="N51" s="367"/>
      <c r="O51" s="367"/>
      <c r="P51" s="367"/>
      <c r="Q51" s="367"/>
      <c r="R51" s="367"/>
      <c r="S51" s="367"/>
      <c r="T51" s="367"/>
      <c r="U51" s="367"/>
      <c r="V51" s="367"/>
      <c r="W51" s="367"/>
      <c r="X51" s="367"/>
      <c r="Y51" s="367"/>
      <c r="Z51" s="367"/>
      <c r="AA51" s="367"/>
      <c r="AB51" s="367"/>
      <c r="AC51" s="367"/>
      <c r="AD51" s="367"/>
      <c r="AE51" s="367"/>
      <c r="AF51" s="409" t="s">
        <v>149</v>
      </c>
      <c r="AG51" s="409"/>
      <c r="AH51" s="409"/>
      <c r="AI51" s="409"/>
      <c r="AJ51" s="409"/>
      <c r="AK51" s="409"/>
      <c r="AL51" s="409"/>
      <c r="AM51" s="410"/>
      <c r="AO51" s="28"/>
      <c r="AP51" s="58" t="s">
        <v>198</v>
      </c>
      <c r="AQ51" s="58"/>
      <c r="AR51" s="58"/>
      <c r="AS51" s="58"/>
      <c r="AT51" s="58"/>
      <c r="AU51" s="58"/>
      <c r="AV51" s="28"/>
    </row>
    <row r="52" spans="1:64" ht="13.5" customHeight="1">
      <c r="A52" s="100"/>
      <c r="B52" s="30"/>
      <c r="C52" s="368" t="s">
        <v>192</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9"/>
    </row>
    <row r="53" spans="1:64" ht="13.5" customHeight="1">
      <c r="A53" s="101"/>
      <c r="B53" s="79"/>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1"/>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49999999999999" customHeight="1">
      <c r="A55" s="138" t="s">
        <v>193</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49999999999999" customHeight="1">
      <c r="A56" s="145"/>
      <c r="B56" s="167"/>
      <c r="C56" s="52" t="s">
        <v>139</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47"/>
      <c r="C57" s="359" t="s">
        <v>141</v>
      </c>
      <c r="D57" s="168"/>
      <c r="E57" s="34" t="s">
        <v>165</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49999999999999" customHeight="1">
      <c r="A58" s="145"/>
      <c r="B58" s="147"/>
      <c r="C58" s="389"/>
      <c r="D58" s="169"/>
      <c r="E58" s="31" t="s">
        <v>166</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49999999999999" customHeight="1">
      <c r="A59" s="145"/>
      <c r="B59" s="147"/>
      <c r="C59" s="360"/>
      <c r="D59" s="390" t="s">
        <v>144</v>
      </c>
      <c r="E59" s="391"/>
      <c r="F59" s="391"/>
      <c r="G59" s="391"/>
      <c r="H59" s="391"/>
      <c r="I59" s="391"/>
      <c r="J59" s="391"/>
      <c r="K59" s="391"/>
      <c r="L59" s="391"/>
      <c r="M59" s="391"/>
      <c r="N59" s="468" t="s">
        <v>145</v>
      </c>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9"/>
      <c r="AT59" s="29"/>
    </row>
    <row r="60" spans="1:64" s="28" customFormat="1" ht="17.149999999999999" customHeight="1">
      <c r="A60" s="145"/>
      <c r="B60" s="105"/>
      <c r="C60" s="359" t="s">
        <v>125</v>
      </c>
      <c r="D60" s="162"/>
      <c r="E60" s="46" t="s">
        <v>118</v>
      </c>
      <c r="F60" s="46"/>
      <c r="G60" s="46"/>
      <c r="H60" s="46"/>
      <c r="I60" s="46"/>
      <c r="J60" s="46"/>
      <c r="K60" s="162"/>
      <c r="L60" s="46" t="s">
        <v>119</v>
      </c>
      <c r="M60" s="46"/>
      <c r="N60" s="46"/>
      <c r="O60" s="46"/>
      <c r="P60" s="46"/>
      <c r="Q60" s="162"/>
      <c r="R60" s="46" t="s">
        <v>120</v>
      </c>
      <c r="S60" s="46"/>
      <c r="T60" s="46"/>
      <c r="U60" s="46"/>
      <c r="V60" s="162"/>
      <c r="W60" s="46" t="s">
        <v>121</v>
      </c>
      <c r="X60" s="46"/>
      <c r="Y60" s="46"/>
      <c r="Z60" s="46"/>
      <c r="AA60" s="46"/>
      <c r="AB60" s="46"/>
      <c r="AC60" s="46"/>
      <c r="AD60" s="46"/>
      <c r="AE60" s="46"/>
      <c r="AF60" s="46"/>
      <c r="AG60" s="48"/>
      <c r="AH60" s="48"/>
      <c r="AI60" s="48"/>
      <c r="AJ60" s="48"/>
      <c r="AK60" s="48"/>
      <c r="AL60" s="48"/>
      <c r="AM60" s="49"/>
      <c r="AT60" s="29"/>
    </row>
    <row r="61" spans="1:64" s="28" customFormat="1" ht="17.149999999999999" customHeight="1">
      <c r="A61" s="144"/>
      <c r="B61" s="139"/>
      <c r="C61" s="360"/>
      <c r="D61" s="166"/>
      <c r="E61" s="46" t="s">
        <v>140</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155</v>
      </c>
      <c r="B62" s="174"/>
      <c r="C62" s="77"/>
      <c r="D62" s="77"/>
      <c r="E62" s="46"/>
      <c r="F62" s="77"/>
      <c r="G62" s="77"/>
      <c r="H62" s="77"/>
      <c r="I62" s="77"/>
      <c r="J62" s="175"/>
      <c r="K62" s="175"/>
      <c r="L62" s="175"/>
      <c r="M62" s="175"/>
      <c r="N62" s="175"/>
      <c r="O62" s="176"/>
      <c r="P62" s="177"/>
      <c r="Q62" s="177"/>
      <c r="R62" s="177"/>
      <c r="S62" s="175"/>
      <c r="T62" s="178"/>
      <c r="U62" s="178"/>
      <c r="V62" s="178"/>
      <c r="W62" s="178"/>
      <c r="X62" s="178"/>
      <c r="Y62" s="178"/>
      <c r="Z62" s="178"/>
      <c r="AA62" s="178"/>
      <c r="AB62" s="178"/>
      <c r="AC62" s="178"/>
      <c r="AD62" s="178"/>
      <c r="AE62" s="178"/>
      <c r="AF62" s="178"/>
      <c r="AG62" s="178"/>
      <c r="AH62" s="175"/>
      <c r="AI62" s="179"/>
      <c r="AJ62" s="179"/>
      <c r="AK62" s="179"/>
      <c r="AL62" s="179"/>
      <c r="AM62" s="180"/>
      <c r="AT62" s="29"/>
      <c r="AZ62" s="27"/>
    </row>
    <row r="63" spans="1:64" ht="30" customHeight="1">
      <c r="A63" s="181"/>
      <c r="B63" s="372"/>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4"/>
      <c r="AZ63" s="28"/>
      <c r="BF63" s="28"/>
      <c r="BG63" s="28"/>
      <c r="BH63" s="28"/>
      <c r="BI63" s="28"/>
      <c r="BJ63" s="28"/>
      <c r="BK63" s="28"/>
      <c r="BL63" s="28"/>
    </row>
    <row r="64" spans="1:64" s="28" customFormat="1" ht="6.75" customHeight="1">
      <c r="A64" s="58"/>
      <c r="B64" s="58"/>
      <c r="C64" s="150"/>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59" t="s">
        <v>176</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88" t="s">
        <v>186</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59" t="s">
        <v>178</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4" customHeight="1">
      <c r="A68" s="159"/>
      <c r="B68" s="198" t="s">
        <v>219</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39" ht="14" customHeight="1">
      <c r="A69" s="159"/>
      <c r="B69" s="198" t="s">
        <v>220</v>
      </c>
      <c r="C69" s="106"/>
      <c r="D69" s="106"/>
      <c r="E69" s="106"/>
      <c r="F69" s="106"/>
      <c r="G69" s="106"/>
      <c r="H69" s="106"/>
      <c r="I69" s="106"/>
      <c r="J69" s="106"/>
      <c r="K69" s="106"/>
      <c r="L69" s="106"/>
      <c r="M69" s="106"/>
      <c r="N69" s="106"/>
      <c r="O69" s="106"/>
      <c r="P69" s="106"/>
      <c r="Q69" s="106"/>
      <c r="R69" s="106"/>
      <c r="S69" s="106"/>
      <c r="T69" s="472"/>
      <c r="U69" s="472"/>
      <c r="V69" s="198" t="s">
        <v>221</v>
      </c>
      <c r="W69" s="106"/>
      <c r="X69" s="106"/>
      <c r="Y69" s="106"/>
      <c r="Z69" s="106"/>
      <c r="AA69" s="106"/>
      <c r="AB69" s="106"/>
      <c r="AC69" s="106"/>
      <c r="AD69" s="106"/>
      <c r="AE69" s="106"/>
      <c r="AF69" s="106"/>
      <c r="AG69" s="106"/>
      <c r="AH69" s="106"/>
      <c r="AI69" s="106"/>
      <c r="AJ69" s="106"/>
    </row>
    <row r="70" spans="1:39" ht="10" customHeight="1">
      <c r="A70" s="159"/>
      <c r="B70" s="198"/>
      <c r="C70" s="106"/>
      <c r="D70" s="106"/>
      <c r="E70" s="106"/>
      <c r="F70" s="106"/>
      <c r="G70" s="106"/>
      <c r="H70" s="106"/>
      <c r="I70" s="106"/>
      <c r="J70" s="106"/>
      <c r="K70" s="199" t="s">
        <v>222</v>
      </c>
      <c r="L70" s="106"/>
      <c r="M70" s="106"/>
      <c r="N70" s="106"/>
      <c r="O70" s="199" t="s">
        <v>223</v>
      </c>
      <c r="P70" s="106"/>
      <c r="Q70" s="106"/>
      <c r="R70" s="106"/>
      <c r="S70" s="106"/>
      <c r="T70" s="200"/>
      <c r="U70" s="200"/>
      <c r="V70" s="198"/>
      <c r="W70" s="106"/>
      <c r="X70" s="106"/>
      <c r="Y70" s="106"/>
      <c r="Z70" s="106"/>
      <c r="AA70" s="106"/>
      <c r="AB70" s="106"/>
      <c r="AC70" s="106"/>
      <c r="AD70" s="106"/>
      <c r="AE70" s="106"/>
      <c r="AF70" s="106"/>
      <c r="AG70" s="106"/>
      <c r="AH70" s="106"/>
      <c r="AI70" s="106"/>
      <c r="AJ70" s="106"/>
    </row>
    <row r="71" spans="1:39" ht="14" customHeight="1">
      <c r="A71" s="159"/>
      <c r="B71" s="198" t="s">
        <v>224</v>
      </c>
      <c r="C71" s="106"/>
      <c r="D71" s="106"/>
      <c r="E71" s="106"/>
      <c r="F71" s="106"/>
      <c r="G71" s="201">
        <v>2</v>
      </c>
      <c r="H71" s="198" t="s">
        <v>225</v>
      </c>
      <c r="I71" s="106"/>
      <c r="J71" s="106"/>
      <c r="K71" s="332"/>
      <c r="L71" s="332"/>
      <c r="M71" s="198" t="s">
        <v>226</v>
      </c>
      <c r="N71" s="106"/>
      <c r="O71" s="332"/>
      <c r="P71" s="332"/>
      <c r="Q71" s="198" t="s">
        <v>227</v>
      </c>
      <c r="R71" s="106"/>
      <c r="S71" s="202"/>
      <c r="T71" s="473">
        <f>G71*K71*O71</f>
        <v>0</v>
      </c>
      <c r="U71" s="473"/>
      <c r="V71" s="198" t="s">
        <v>228</v>
      </c>
      <c r="W71" s="106"/>
      <c r="X71" s="106"/>
      <c r="Y71" s="106"/>
      <c r="Z71" s="106"/>
      <c r="AA71" s="106"/>
      <c r="AB71" s="106"/>
      <c r="AC71" s="106"/>
      <c r="AD71" s="106"/>
      <c r="AE71" s="106"/>
      <c r="AF71" s="106"/>
      <c r="AG71" s="106"/>
      <c r="AH71" s="106"/>
      <c r="AI71" s="106"/>
      <c r="AJ71" s="106"/>
    </row>
    <row r="72" spans="1:39" ht="7" customHeight="1">
      <c r="A72" s="159"/>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row>
    <row r="73" spans="1:39" ht="18" customHeight="1">
      <c r="A73" s="334" t="s">
        <v>89</v>
      </c>
      <c r="B73" s="335"/>
      <c r="C73" s="335"/>
      <c r="D73" s="336"/>
      <c r="E73" s="314" t="s">
        <v>44</v>
      </c>
      <c r="F73" s="315"/>
      <c r="G73" s="315"/>
      <c r="H73" s="315"/>
      <c r="I73" s="316"/>
      <c r="J73" s="337" t="s">
        <v>204</v>
      </c>
      <c r="K73" s="338"/>
      <c r="L73" s="338"/>
      <c r="M73" s="338"/>
      <c r="N73" s="338"/>
      <c r="O73" s="317" t="s">
        <v>45</v>
      </c>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row>
    <row r="74" spans="1:39" ht="9.75" customHeight="1">
      <c r="A74" s="344" t="s">
        <v>46</v>
      </c>
      <c r="B74" s="345"/>
      <c r="C74" s="345"/>
      <c r="D74" s="346"/>
      <c r="E74" s="339"/>
      <c r="F74" s="340"/>
      <c r="G74" s="340"/>
      <c r="H74" s="340"/>
      <c r="I74" s="341"/>
      <c r="J74" s="342"/>
      <c r="K74" s="343"/>
      <c r="L74" s="343"/>
      <c r="M74" s="343"/>
      <c r="N74" s="343"/>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row>
    <row r="75" spans="1:39" ht="9.75" customHeight="1">
      <c r="A75" s="347"/>
      <c r="B75" s="348"/>
      <c r="C75" s="348"/>
      <c r="D75" s="349"/>
      <c r="E75" s="318"/>
      <c r="F75" s="319"/>
      <c r="G75" s="319"/>
      <c r="H75" s="319"/>
      <c r="I75" s="320"/>
      <c r="J75" s="321"/>
      <c r="K75" s="322"/>
      <c r="L75" s="322"/>
      <c r="M75" s="322"/>
      <c r="N75" s="322"/>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row>
    <row r="76" spans="1:39" ht="9.75" customHeight="1">
      <c r="A76" s="347"/>
      <c r="B76" s="348"/>
      <c r="C76" s="348"/>
      <c r="D76" s="349"/>
      <c r="E76" s="318"/>
      <c r="F76" s="319"/>
      <c r="G76" s="319"/>
      <c r="H76" s="319"/>
      <c r="I76" s="320"/>
      <c r="J76" s="321"/>
      <c r="K76" s="322"/>
      <c r="L76" s="322"/>
      <c r="M76" s="322"/>
      <c r="N76" s="322"/>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row>
    <row r="77" spans="1:39" ht="9.75" customHeight="1">
      <c r="A77" s="347"/>
      <c r="B77" s="348"/>
      <c r="C77" s="348"/>
      <c r="D77" s="349"/>
      <c r="E77" s="326"/>
      <c r="F77" s="327"/>
      <c r="G77" s="327"/>
      <c r="H77" s="327"/>
      <c r="I77" s="328"/>
      <c r="J77" s="329"/>
      <c r="K77" s="330"/>
      <c r="L77" s="330"/>
      <c r="M77" s="330"/>
      <c r="N77" s="330"/>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row>
    <row r="78" spans="1:39" ht="9.75" customHeight="1">
      <c r="A78" s="344" t="s">
        <v>86</v>
      </c>
      <c r="B78" s="345"/>
      <c r="C78" s="345"/>
      <c r="D78" s="346"/>
      <c r="E78" s="339"/>
      <c r="F78" s="340"/>
      <c r="G78" s="340"/>
      <c r="H78" s="340"/>
      <c r="I78" s="341"/>
      <c r="J78" s="342"/>
      <c r="K78" s="343"/>
      <c r="L78" s="343"/>
      <c r="M78" s="343"/>
      <c r="N78" s="343"/>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25"/>
    </row>
    <row r="79" spans="1:39" ht="9.75" customHeight="1">
      <c r="A79" s="347"/>
      <c r="B79" s="348"/>
      <c r="C79" s="348"/>
      <c r="D79" s="349"/>
      <c r="E79" s="318"/>
      <c r="F79" s="319"/>
      <c r="G79" s="319"/>
      <c r="H79" s="319"/>
      <c r="I79" s="320"/>
      <c r="J79" s="321"/>
      <c r="K79" s="322"/>
      <c r="L79" s="322"/>
      <c r="M79" s="322"/>
      <c r="N79" s="322"/>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row>
    <row r="80" spans="1:39" ht="9.75" customHeight="1">
      <c r="A80" s="347"/>
      <c r="B80" s="348"/>
      <c r="C80" s="348"/>
      <c r="D80" s="349"/>
      <c r="E80" s="318"/>
      <c r="F80" s="319"/>
      <c r="G80" s="319"/>
      <c r="H80" s="319"/>
      <c r="I80" s="320"/>
      <c r="J80" s="321"/>
      <c r="K80" s="322"/>
      <c r="L80" s="322"/>
      <c r="M80" s="322"/>
      <c r="N80" s="322"/>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3"/>
      <c r="AM80" s="323"/>
    </row>
    <row r="81" spans="1:39" ht="9.75" customHeight="1">
      <c r="A81" s="396"/>
      <c r="B81" s="397"/>
      <c r="C81" s="397"/>
      <c r="D81" s="398"/>
      <c r="E81" s="399"/>
      <c r="F81" s="400"/>
      <c r="G81" s="400"/>
      <c r="H81" s="400"/>
      <c r="I81" s="401"/>
      <c r="J81" s="402"/>
      <c r="K81" s="403"/>
      <c r="L81" s="403"/>
      <c r="M81" s="403"/>
      <c r="N81" s="403"/>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row>
    <row r="82" spans="1:39" ht="9.75" customHeight="1">
      <c r="A82" s="344" t="s">
        <v>88</v>
      </c>
      <c r="B82" s="345"/>
      <c r="C82" s="345"/>
      <c r="D82" s="346"/>
      <c r="E82" s="339"/>
      <c r="F82" s="340"/>
      <c r="G82" s="340"/>
      <c r="H82" s="340"/>
      <c r="I82" s="341"/>
      <c r="J82" s="342"/>
      <c r="K82" s="343"/>
      <c r="L82" s="343"/>
      <c r="M82" s="343"/>
      <c r="N82" s="343"/>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row>
    <row r="83" spans="1:39" ht="9.75" customHeight="1">
      <c r="A83" s="347"/>
      <c r="B83" s="348"/>
      <c r="C83" s="348"/>
      <c r="D83" s="349"/>
      <c r="E83" s="318"/>
      <c r="F83" s="319"/>
      <c r="G83" s="319"/>
      <c r="H83" s="319"/>
      <c r="I83" s="320"/>
      <c r="J83" s="321"/>
      <c r="K83" s="322"/>
      <c r="L83" s="322"/>
      <c r="M83" s="322"/>
      <c r="N83" s="322"/>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row>
    <row r="84" spans="1:39" ht="9.75" customHeight="1">
      <c r="A84" s="347"/>
      <c r="B84" s="348"/>
      <c r="C84" s="348"/>
      <c r="D84" s="349"/>
      <c r="E84" s="318"/>
      <c r="F84" s="319"/>
      <c r="G84" s="319"/>
      <c r="H84" s="319"/>
      <c r="I84" s="320"/>
      <c r="J84" s="321"/>
      <c r="K84" s="322"/>
      <c r="L84" s="322"/>
      <c r="M84" s="322"/>
      <c r="N84" s="322"/>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c r="AL84" s="323"/>
      <c r="AM84" s="323"/>
    </row>
    <row r="85" spans="1:39" ht="9.75" customHeight="1" thickBot="1">
      <c r="A85" s="393"/>
      <c r="B85" s="394"/>
      <c r="C85" s="394"/>
      <c r="D85" s="395"/>
      <c r="E85" s="383"/>
      <c r="F85" s="384"/>
      <c r="G85" s="384"/>
      <c r="H85" s="384"/>
      <c r="I85" s="385"/>
      <c r="J85" s="386"/>
      <c r="K85" s="387"/>
      <c r="L85" s="387"/>
      <c r="M85" s="387"/>
      <c r="N85" s="387"/>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row>
    <row r="86" spans="1:39" ht="22.5" customHeight="1" thickTop="1">
      <c r="A86" s="396" t="s">
        <v>95</v>
      </c>
      <c r="B86" s="397"/>
      <c r="C86" s="397"/>
      <c r="D86" s="398"/>
      <c r="E86" s="404"/>
      <c r="F86" s="405"/>
      <c r="G86" s="405"/>
      <c r="H86" s="405"/>
      <c r="I86" s="406"/>
      <c r="J86" s="411">
        <f>SUM(J74:N85)</f>
        <v>0</v>
      </c>
      <c r="K86" s="412"/>
      <c r="L86" s="412"/>
      <c r="M86" s="412"/>
      <c r="N86" s="41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row>
    <row r="87" spans="1:39" ht="4.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row>
    <row r="88" spans="1:39" ht="18" customHeight="1">
      <c r="A88" s="159" t="s">
        <v>177</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row>
    <row r="89" spans="1:39" ht="18" customHeight="1">
      <c r="A89" s="334" t="s">
        <v>89</v>
      </c>
      <c r="B89" s="335"/>
      <c r="C89" s="335"/>
      <c r="D89" s="336"/>
      <c r="E89" s="314" t="s">
        <v>44</v>
      </c>
      <c r="F89" s="315"/>
      <c r="G89" s="315"/>
      <c r="H89" s="315"/>
      <c r="I89" s="316"/>
      <c r="J89" s="337" t="s">
        <v>205</v>
      </c>
      <c r="K89" s="338"/>
      <c r="L89" s="338"/>
      <c r="M89" s="338"/>
      <c r="N89" s="338"/>
      <c r="O89" s="317" t="s">
        <v>170</v>
      </c>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row>
    <row r="90" spans="1:39" ht="9.75" customHeight="1">
      <c r="A90" s="344" t="s">
        <v>87</v>
      </c>
      <c r="B90" s="345"/>
      <c r="C90" s="345"/>
      <c r="D90" s="346"/>
      <c r="E90" s="339"/>
      <c r="F90" s="340"/>
      <c r="G90" s="340"/>
      <c r="H90" s="340"/>
      <c r="I90" s="341"/>
      <c r="J90" s="342"/>
      <c r="K90" s="343"/>
      <c r="L90" s="343"/>
      <c r="M90" s="343"/>
      <c r="N90" s="343"/>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row>
    <row r="91" spans="1:39" ht="9.75" customHeight="1">
      <c r="A91" s="347"/>
      <c r="B91" s="348"/>
      <c r="C91" s="348"/>
      <c r="D91" s="349"/>
      <c r="E91" s="318"/>
      <c r="F91" s="319"/>
      <c r="G91" s="319"/>
      <c r="H91" s="319"/>
      <c r="I91" s="320"/>
      <c r="J91" s="321"/>
      <c r="K91" s="322"/>
      <c r="L91" s="322"/>
      <c r="M91" s="322"/>
      <c r="N91" s="322"/>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row>
    <row r="92" spans="1:39" ht="9.75" customHeight="1">
      <c r="A92" s="347"/>
      <c r="B92" s="348"/>
      <c r="C92" s="348"/>
      <c r="D92" s="349"/>
      <c r="E92" s="318"/>
      <c r="F92" s="319"/>
      <c r="G92" s="319"/>
      <c r="H92" s="319"/>
      <c r="I92" s="320"/>
      <c r="J92" s="321"/>
      <c r="K92" s="322"/>
      <c r="L92" s="322"/>
      <c r="M92" s="322"/>
      <c r="N92" s="322"/>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row>
    <row r="93" spans="1:39" ht="9.75" customHeight="1" thickBot="1">
      <c r="A93" s="347"/>
      <c r="B93" s="348"/>
      <c r="C93" s="348"/>
      <c r="D93" s="349"/>
      <c r="E93" s="326"/>
      <c r="F93" s="327"/>
      <c r="G93" s="327"/>
      <c r="H93" s="327"/>
      <c r="I93" s="328"/>
      <c r="J93" s="329"/>
      <c r="K93" s="330"/>
      <c r="L93" s="330"/>
      <c r="M93" s="330"/>
      <c r="N93" s="330"/>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row>
    <row r="94" spans="1:39" ht="22.5" customHeight="1" thickTop="1">
      <c r="A94" s="350" t="s">
        <v>147</v>
      </c>
      <c r="B94" s="351"/>
      <c r="C94" s="351"/>
      <c r="D94" s="352"/>
      <c r="E94" s="353"/>
      <c r="F94" s="354"/>
      <c r="G94" s="354"/>
      <c r="H94" s="354"/>
      <c r="I94" s="355"/>
      <c r="J94" s="356">
        <f>SUM(J90:N93)</f>
        <v>0</v>
      </c>
      <c r="K94" s="357"/>
      <c r="L94" s="357"/>
      <c r="M94" s="357"/>
      <c r="N94" s="357"/>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8"/>
    </row>
    <row r="95" spans="1:39">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3"/>
      <c r="AL95" s="173"/>
      <c r="AM95" s="173"/>
    </row>
    <row r="96" spans="1:39" ht="18" customHeight="1">
      <c r="A96" s="170" t="s">
        <v>191</v>
      </c>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3"/>
      <c r="AL96" s="173"/>
      <c r="AM96" s="173"/>
    </row>
    <row r="97" spans="1:64" ht="14" customHeight="1">
      <c r="A97" s="159"/>
      <c r="B97" s="203" t="s">
        <v>219</v>
      </c>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3"/>
      <c r="AL97" s="173"/>
      <c r="AM97" s="173"/>
    </row>
    <row r="98" spans="1:64" ht="14" customHeight="1">
      <c r="A98" s="159"/>
      <c r="B98" s="203" t="s">
        <v>220</v>
      </c>
      <c r="C98" s="172"/>
      <c r="D98" s="172"/>
      <c r="E98" s="172"/>
      <c r="F98" s="172"/>
      <c r="G98" s="172"/>
      <c r="H98" s="172"/>
      <c r="I98" s="172"/>
      <c r="J98" s="172"/>
      <c r="K98" s="172"/>
      <c r="L98" s="172"/>
      <c r="M98" s="172"/>
      <c r="N98" s="172"/>
      <c r="O98" s="172"/>
      <c r="P98" s="172"/>
      <c r="Q98" s="172"/>
      <c r="R98" s="172"/>
      <c r="S98" s="172"/>
      <c r="T98" s="331"/>
      <c r="U98" s="331"/>
      <c r="V98" s="203" t="s">
        <v>221</v>
      </c>
      <c r="W98" s="172"/>
      <c r="X98" s="172"/>
      <c r="Y98" s="172"/>
      <c r="Z98" s="172"/>
      <c r="AA98" s="172"/>
      <c r="AB98" s="172"/>
      <c r="AC98" s="172"/>
      <c r="AD98" s="172"/>
      <c r="AE98" s="172"/>
      <c r="AF98" s="172"/>
      <c r="AG98" s="172"/>
      <c r="AH98" s="172"/>
      <c r="AI98" s="172"/>
      <c r="AJ98" s="172"/>
      <c r="AK98" s="173"/>
      <c r="AL98" s="173"/>
      <c r="AM98" s="173"/>
    </row>
    <row r="99" spans="1:64" ht="10" customHeight="1">
      <c r="A99" s="159"/>
      <c r="B99" s="198"/>
      <c r="C99" s="106"/>
      <c r="D99" s="106"/>
      <c r="E99" s="106"/>
      <c r="F99" s="106"/>
      <c r="G99" s="106"/>
      <c r="H99" s="106"/>
      <c r="I99" s="106"/>
      <c r="J99" s="106"/>
      <c r="K99" s="199" t="s">
        <v>222</v>
      </c>
      <c r="L99" s="106"/>
      <c r="M99" s="106"/>
      <c r="N99" s="106"/>
      <c r="O99" s="199" t="s">
        <v>223</v>
      </c>
      <c r="P99" s="106"/>
      <c r="Q99" s="106"/>
      <c r="R99" s="106"/>
      <c r="S99" s="106"/>
      <c r="T99" s="200"/>
      <c r="U99" s="200"/>
      <c r="V99" s="198"/>
      <c r="W99" s="106"/>
      <c r="X99" s="106"/>
      <c r="Y99" s="106"/>
      <c r="Z99" s="106"/>
      <c r="AA99" s="106"/>
      <c r="AB99" s="106"/>
      <c r="AC99" s="106"/>
      <c r="AD99" s="106"/>
      <c r="AE99" s="106"/>
      <c r="AF99" s="106"/>
      <c r="AG99" s="106"/>
      <c r="AH99" s="106"/>
      <c r="AI99" s="106"/>
      <c r="AJ99" s="106"/>
    </row>
    <row r="100" spans="1:64" ht="14" customHeight="1">
      <c r="A100" s="159"/>
      <c r="B100" s="198" t="s">
        <v>224</v>
      </c>
      <c r="C100" s="106"/>
      <c r="D100" s="106"/>
      <c r="E100" s="106"/>
      <c r="F100" s="106"/>
      <c r="G100" s="201">
        <v>2</v>
      </c>
      <c r="H100" s="198" t="s">
        <v>225</v>
      </c>
      <c r="I100" s="106"/>
      <c r="J100" s="106"/>
      <c r="K100" s="332"/>
      <c r="L100" s="332"/>
      <c r="M100" s="198" t="s">
        <v>226</v>
      </c>
      <c r="N100" s="106"/>
      <c r="O100" s="332"/>
      <c r="P100" s="332"/>
      <c r="Q100" s="201" t="s">
        <v>227</v>
      </c>
      <c r="R100" s="106"/>
      <c r="S100" s="333">
        <f>G100*K100*O100</f>
        <v>0</v>
      </c>
      <c r="T100" s="333"/>
      <c r="U100" s="198" t="s">
        <v>228</v>
      </c>
      <c r="V100" s="106"/>
      <c r="W100" s="106"/>
      <c r="X100" s="106"/>
      <c r="Y100" s="106"/>
      <c r="Z100" s="106"/>
      <c r="AA100" s="106"/>
      <c r="AB100" s="106"/>
      <c r="AC100" s="106"/>
      <c r="AD100" s="106"/>
      <c r="AE100" s="106"/>
      <c r="AF100" s="106"/>
      <c r="AG100" s="106"/>
      <c r="AH100" s="106"/>
      <c r="AI100" s="106"/>
      <c r="AJ100" s="106"/>
    </row>
    <row r="101" spans="1:64" ht="7" customHeight="1">
      <c r="A101" s="159"/>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row>
    <row r="102" spans="1:64" ht="18" customHeight="1">
      <c r="A102" s="334" t="s">
        <v>146</v>
      </c>
      <c r="B102" s="335"/>
      <c r="C102" s="335"/>
      <c r="D102" s="336"/>
      <c r="E102" s="314" t="s">
        <v>44</v>
      </c>
      <c r="F102" s="315"/>
      <c r="G102" s="315"/>
      <c r="H102" s="315"/>
      <c r="I102" s="316"/>
      <c r="J102" s="314" t="s">
        <v>110</v>
      </c>
      <c r="K102" s="315"/>
      <c r="L102" s="315"/>
      <c r="M102" s="315"/>
      <c r="N102" s="316"/>
      <c r="O102" s="317" t="s">
        <v>45</v>
      </c>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row>
    <row r="103" spans="1:64" ht="9.75" customHeight="1">
      <c r="A103" s="344" t="s">
        <v>46</v>
      </c>
      <c r="B103" s="345"/>
      <c r="C103" s="345"/>
      <c r="D103" s="346"/>
      <c r="E103" s="339"/>
      <c r="F103" s="340"/>
      <c r="G103" s="340"/>
      <c r="H103" s="340"/>
      <c r="I103" s="341"/>
      <c r="J103" s="342"/>
      <c r="K103" s="343"/>
      <c r="L103" s="343"/>
      <c r="M103" s="343"/>
      <c r="N103" s="343"/>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row>
    <row r="104" spans="1:64" ht="9.75" customHeight="1">
      <c r="A104" s="347"/>
      <c r="B104" s="348"/>
      <c r="C104" s="348"/>
      <c r="D104" s="349"/>
      <c r="E104" s="318"/>
      <c r="F104" s="319"/>
      <c r="G104" s="319"/>
      <c r="H104" s="319"/>
      <c r="I104" s="320"/>
      <c r="J104" s="321"/>
      <c r="K104" s="322"/>
      <c r="L104" s="322"/>
      <c r="M104" s="322"/>
      <c r="N104" s="322"/>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3"/>
      <c r="AM104" s="323"/>
    </row>
    <row r="105" spans="1:64" ht="9.75" customHeight="1">
      <c r="A105" s="347"/>
      <c r="B105" s="348"/>
      <c r="C105" s="348"/>
      <c r="D105" s="349"/>
      <c r="E105" s="318"/>
      <c r="F105" s="319"/>
      <c r="G105" s="319"/>
      <c r="H105" s="319"/>
      <c r="I105" s="320"/>
      <c r="J105" s="321"/>
      <c r="K105" s="322"/>
      <c r="L105" s="322"/>
      <c r="M105" s="322"/>
      <c r="N105" s="322"/>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row>
    <row r="106" spans="1:64" ht="9.75" customHeight="1" thickBot="1">
      <c r="A106" s="393"/>
      <c r="B106" s="394"/>
      <c r="C106" s="394"/>
      <c r="D106" s="395"/>
      <c r="E106" s="383"/>
      <c r="F106" s="384"/>
      <c r="G106" s="384"/>
      <c r="H106" s="384"/>
      <c r="I106" s="385"/>
      <c r="J106" s="386"/>
      <c r="K106" s="387"/>
      <c r="L106" s="387"/>
      <c r="M106" s="387"/>
      <c r="N106" s="387"/>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8"/>
    </row>
    <row r="107" spans="1:64" ht="22.5" customHeight="1" thickTop="1">
      <c r="A107" s="396" t="s">
        <v>171</v>
      </c>
      <c r="B107" s="397"/>
      <c r="C107" s="397"/>
      <c r="D107" s="398"/>
      <c r="E107" s="404"/>
      <c r="F107" s="405"/>
      <c r="G107" s="405"/>
      <c r="H107" s="405"/>
      <c r="I107" s="406"/>
      <c r="J107" s="407">
        <f>SUM(J103:N106)</f>
        <v>0</v>
      </c>
      <c r="K107" s="408"/>
      <c r="L107" s="408"/>
      <c r="M107" s="408"/>
      <c r="N107" s="408"/>
      <c r="O107" s="382"/>
      <c r="P107" s="382"/>
      <c r="Q107" s="382"/>
      <c r="R107" s="382"/>
      <c r="S107" s="382"/>
      <c r="T107" s="382"/>
      <c r="U107" s="382"/>
      <c r="V107" s="382"/>
      <c r="W107" s="382"/>
      <c r="X107" s="382"/>
      <c r="Y107" s="382"/>
      <c r="Z107" s="382"/>
      <c r="AA107" s="382"/>
      <c r="AB107" s="382"/>
      <c r="AC107" s="382"/>
      <c r="AD107" s="382"/>
      <c r="AE107" s="382"/>
      <c r="AF107" s="382"/>
      <c r="AG107" s="382"/>
      <c r="AH107" s="382"/>
      <c r="AI107" s="382"/>
      <c r="AJ107" s="382"/>
      <c r="AK107" s="382"/>
      <c r="AL107" s="382"/>
      <c r="AM107" s="382"/>
    </row>
    <row r="108" spans="1:64" ht="6"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Z108" s="53"/>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BF109" s="53"/>
      <c r="BG109" s="53"/>
      <c r="BH109" s="53"/>
      <c r="BI109" s="53"/>
      <c r="BJ109" s="53"/>
      <c r="BK109" s="53"/>
      <c r="BL109" s="53"/>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row>
    <row r="118" spans="1:36">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row>
    <row r="119" spans="1:36">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row>
    <row r="121" spans="1:36">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row>
    <row r="122" spans="1:36">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row>
    <row r="123" spans="1:36">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row>
    <row r="124" spans="1:36">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row>
    <row r="125" spans="1:36">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row>
    <row r="126" spans="1:36">
      <c r="A126" s="38"/>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c r="B128" s="38"/>
    </row>
  </sheetData>
  <sheetProtection algorithmName="SHA-512" hashValue="mmb/88aIZvZbiNgbhaszrX8uOm1cLyrlsH6pH5vdDzBzymfds7nN4hcOwkHqhJhRALgdArLeJt/AlmdcyjyAZQ==" saltValue="Dzj7iCo2yLRJzCFSR/SEVg==" spinCount="100000" sheet="1" formatCells="0" formatColumns="0" formatRows="0" insertColumns="0" insertRows="0" autoFilter="0"/>
  <mergeCells count="171">
    <mergeCell ref="A73:D73"/>
    <mergeCell ref="K21:AE21"/>
    <mergeCell ref="N59:AM59"/>
    <mergeCell ref="J76:N76"/>
    <mergeCell ref="E75:I75"/>
    <mergeCell ref="J75:N75"/>
    <mergeCell ref="E79:I79"/>
    <mergeCell ref="J79:N79"/>
    <mergeCell ref="O75:AM75"/>
    <mergeCell ref="E42:J42"/>
    <mergeCell ref="E25:J25"/>
    <mergeCell ref="C25:C26"/>
    <mergeCell ref="E28:J28"/>
    <mergeCell ref="E26:M26"/>
    <mergeCell ref="AA50:AC50"/>
    <mergeCell ref="AD50:AE50"/>
    <mergeCell ref="W50:Z50"/>
    <mergeCell ref="T69:U69"/>
    <mergeCell ref="K71:L71"/>
    <mergeCell ref="O71:P71"/>
    <mergeCell ref="T71:U71"/>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107:D107"/>
    <mergeCell ref="E107:I107"/>
    <mergeCell ref="J107:N107"/>
    <mergeCell ref="O107:AM107"/>
    <mergeCell ref="AF51:AM51"/>
    <mergeCell ref="A103:D106"/>
    <mergeCell ref="E103:I103"/>
    <mergeCell ref="J103:N103"/>
    <mergeCell ref="O103:AM103"/>
    <mergeCell ref="E104:I104"/>
    <mergeCell ref="J104:N104"/>
    <mergeCell ref="O104:AM104"/>
    <mergeCell ref="E105:I105"/>
    <mergeCell ref="J105:N105"/>
    <mergeCell ref="O105:AM105"/>
    <mergeCell ref="E106:I106"/>
    <mergeCell ref="J106:N106"/>
    <mergeCell ref="A102:D102"/>
    <mergeCell ref="E102:I102"/>
    <mergeCell ref="A86:D86"/>
    <mergeCell ref="E86:I86"/>
    <mergeCell ref="J86:N86"/>
    <mergeCell ref="E76:I76"/>
    <mergeCell ref="E83:I83"/>
    <mergeCell ref="O106:AM106"/>
    <mergeCell ref="C57:C59"/>
    <mergeCell ref="D59:M59"/>
    <mergeCell ref="O80:AM80"/>
    <mergeCell ref="O81:AM81"/>
    <mergeCell ref="O79:AM79"/>
    <mergeCell ref="O73:AM73"/>
    <mergeCell ref="C60:C61"/>
    <mergeCell ref="A82:D85"/>
    <mergeCell ref="E82:I82"/>
    <mergeCell ref="J82:N82"/>
    <mergeCell ref="O82:AM82"/>
    <mergeCell ref="A78:D81"/>
    <mergeCell ref="E78:I78"/>
    <mergeCell ref="J78:N78"/>
    <mergeCell ref="E80:I80"/>
    <mergeCell ref="J80:N80"/>
    <mergeCell ref="E81:I81"/>
    <mergeCell ref="J81:N81"/>
    <mergeCell ref="B63:AM63"/>
    <mergeCell ref="A74:D77"/>
    <mergeCell ref="E74:I74"/>
    <mergeCell ref="J73:N73"/>
    <mergeCell ref="J74:N74"/>
    <mergeCell ref="A94:D94"/>
    <mergeCell ref="E94:I94"/>
    <mergeCell ref="J94:N94"/>
    <mergeCell ref="O94:AM94"/>
    <mergeCell ref="C44:C45"/>
    <mergeCell ref="C34:C35"/>
    <mergeCell ref="E35:R35"/>
    <mergeCell ref="T35:AM35"/>
    <mergeCell ref="H51:J51"/>
    <mergeCell ref="K51:AE51"/>
    <mergeCell ref="C52:AM53"/>
    <mergeCell ref="E73:I73"/>
    <mergeCell ref="B47:AM47"/>
    <mergeCell ref="AF50:AH50"/>
    <mergeCell ref="AI50:AK50"/>
    <mergeCell ref="AL50:AM50"/>
    <mergeCell ref="O74:AM74"/>
    <mergeCell ref="O86:AM86"/>
    <mergeCell ref="E84:I84"/>
    <mergeCell ref="J84:N84"/>
    <mergeCell ref="O84:AM84"/>
    <mergeCell ref="E85:I85"/>
    <mergeCell ref="J85:N85"/>
    <mergeCell ref="O85:AM85"/>
    <mergeCell ref="A89:D89"/>
    <mergeCell ref="E89:I89"/>
    <mergeCell ref="J89:N89"/>
    <mergeCell ref="O89:AM89"/>
    <mergeCell ref="E90:I90"/>
    <mergeCell ref="J90:N90"/>
    <mergeCell ref="O90:AM90"/>
    <mergeCell ref="E91:I91"/>
    <mergeCell ref="J91:N91"/>
    <mergeCell ref="O91:AM91"/>
    <mergeCell ref="A90:D93"/>
    <mergeCell ref="E93:I93"/>
    <mergeCell ref="J93:N93"/>
    <mergeCell ref="O93:AM93"/>
    <mergeCell ref="J102:N102"/>
    <mergeCell ref="O102:AM102"/>
    <mergeCell ref="E92:I92"/>
    <mergeCell ref="J92:N92"/>
    <mergeCell ref="O92:AM92"/>
    <mergeCell ref="O76:AM76"/>
    <mergeCell ref="O77:AM77"/>
    <mergeCell ref="O78:AM78"/>
    <mergeCell ref="J83:N83"/>
    <mergeCell ref="E77:I77"/>
    <mergeCell ref="J77:N77"/>
    <mergeCell ref="O83:AM83"/>
    <mergeCell ref="T98:U98"/>
    <mergeCell ref="K100:L100"/>
    <mergeCell ref="O100:P100"/>
    <mergeCell ref="S100:T100"/>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203200</xdr:rowOff>
                  </from>
                  <to>
                    <xdr:col>2</xdr:col>
                    <xdr:colOff>76200</xdr:colOff>
                    <xdr:row>24</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23</xdr:row>
                    <xdr:rowOff>203200</xdr:rowOff>
                  </from>
                  <to>
                    <xdr:col>4</xdr:col>
                    <xdr:colOff>31750</xdr:colOff>
                    <xdr:row>25</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23</xdr:row>
                    <xdr:rowOff>203200</xdr:rowOff>
                  </from>
                  <to>
                    <xdr:col>11</xdr:col>
                    <xdr:colOff>50800</xdr:colOff>
                    <xdr:row>25</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209550</xdr:rowOff>
                  </from>
                  <to>
                    <xdr:col>17</xdr:col>
                    <xdr:colOff>31750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31750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209550</xdr:rowOff>
                  </from>
                  <to>
                    <xdr:col>31</xdr:col>
                    <xdr:colOff>31750</xdr:colOff>
                    <xdr:row>25</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24</xdr:row>
                    <xdr:rowOff>203200</xdr:rowOff>
                  </from>
                  <to>
                    <xdr:col>4</xdr:col>
                    <xdr:colOff>38100</xdr:colOff>
                    <xdr:row>26</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24</xdr:row>
                    <xdr:rowOff>203200</xdr:rowOff>
                  </from>
                  <to>
                    <xdr:col>14</xdr:col>
                    <xdr:colOff>38100</xdr:colOff>
                    <xdr:row>26</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26</xdr:row>
                    <xdr:rowOff>203200</xdr:rowOff>
                  </from>
                  <to>
                    <xdr:col>4</xdr:col>
                    <xdr:colOff>31750</xdr:colOff>
                    <xdr:row>28</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203200</xdr:rowOff>
                  </from>
                  <to>
                    <xdr:col>17</xdr:col>
                    <xdr:colOff>50800</xdr:colOff>
                    <xdr:row>28</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26</xdr:row>
                    <xdr:rowOff>203200</xdr:rowOff>
                  </from>
                  <to>
                    <xdr:col>11</xdr:col>
                    <xdr:colOff>50800</xdr:colOff>
                    <xdr:row>28</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203200</xdr:rowOff>
                  </from>
                  <to>
                    <xdr:col>22</xdr:col>
                    <xdr:colOff>50800</xdr:colOff>
                    <xdr:row>28</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19050</xdr:rowOff>
                  </from>
                  <to>
                    <xdr:col>4</xdr:col>
                    <xdr:colOff>19050</xdr:colOff>
                    <xdr:row>30</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203200</xdr:rowOff>
                  </from>
                  <to>
                    <xdr:col>15</xdr:col>
                    <xdr:colOff>50800</xdr:colOff>
                    <xdr:row>30</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203200</xdr:rowOff>
                  </from>
                  <to>
                    <xdr:col>23</xdr:col>
                    <xdr:colOff>50800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209550</xdr:rowOff>
                  </from>
                  <to>
                    <xdr:col>2</xdr:col>
                    <xdr:colOff>12700</xdr:colOff>
                    <xdr:row>29</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171450</xdr:rowOff>
                  </from>
                  <to>
                    <xdr:col>2</xdr:col>
                    <xdr:colOff>19050</xdr:colOff>
                    <xdr:row>31</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203200</xdr:rowOff>
                  </from>
                  <to>
                    <xdr:col>2</xdr:col>
                    <xdr:colOff>38100</xdr:colOff>
                    <xdr:row>32</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12700</xdr:rowOff>
                  </from>
                  <to>
                    <xdr:col>2</xdr:col>
                    <xdr:colOff>19050</xdr:colOff>
                    <xdr:row>33</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32</xdr:row>
                    <xdr:rowOff>190500</xdr:rowOff>
                  </from>
                  <to>
                    <xdr:col>4</xdr:col>
                    <xdr:colOff>31750</xdr:colOff>
                    <xdr:row>34</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203200</xdr:rowOff>
                  </from>
                  <to>
                    <xdr:col>13</xdr:col>
                    <xdr:colOff>31750</xdr:colOff>
                    <xdr:row>34</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203200</xdr:rowOff>
                  </from>
                  <to>
                    <xdr:col>22</xdr:col>
                    <xdr:colOff>31750</xdr:colOff>
                    <xdr:row>34</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33</xdr:row>
                    <xdr:rowOff>203200</xdr:rowOff>
                  </from>
                  <to>
                    <xdr:col>4</xdr:col>
                    <xdr:colOff>50800</xdr:colOff>
                    <xdr:row>35</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31750</xdr:colOff>
                    <xdr:row>35</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184150</xdr:rowOff>
                  </from>
                  <to>
                    <xdr:col>2</xdr:col>
                    <xdr:colOff>19050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19050</xdr:colOff>
                    <xdr:row>39</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40</xdr:row>
                    <xdr:rowOff>190500</xdr:rowOff>
                  </from>
                  <to>
                    <xdr:col>4</xdr:col>
                    <xdr:colOff>19050</xdr:colOff>
                    <xdr:row>42</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40</xdr:row>
                    <xdr:rowOff>203200</xdr:rowOff>
                  </from>
                  <to>
                    <xdr:col>17</xdr:col>
                    <xdr:colOff>38100</xdr:colOff>
                    <xdr:row>42</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40</xdr:row>
                    <xdr:rowOff>203200</xdr:rowOff>
                  </from>
                  <to>
                    <xdr:col>11</xdr:col>
                    <xdr:colOff>38100</xdr:colOff>
                    <xdr:row>42</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203200</xdr:rowOff>
                  </from>
                  <to>
                    <xdr:col>22</xdr:col>
                    <xdr:colOff>50800</xdr:colOff>
                    <xdr:row>42</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19050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42</xdr:row>
                    <xdr:rowOff>203200</xdr:rowOff>
                  </from>
                  <to>
                    <xdr:col>4</xdr:col>
                    <xdr:colOff>19050</xdr:colOff>
                    <xdr:row>44</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203200</xdr:rowOff>
                  </from>
                  <to>
                    <xdr:col>13</xdr:col>
                    <xdr:colOff>31750</xdr:colOff>
                    <xdr:row>44</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42</xdr:row>
                    <xdr:rowOff>203200</xdr:rowOff>
                  </from>
                  <to>
                    <xdr:col>22</xdr:col>
                    <xdr:colOff>38100</xdr:colOff>
                    <xdr:row>44</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43</xdr:row>
                    <xdr:rowOff>203200</xdr:rowOff>
                  </from>
                  <to>
                    <xdr:col>4</xdr:col>
                    <xdr:colOff>38100</xdr:colOff>
                    <xdr:row>45</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43</xdr:row>
                    <xdr:rowOff>203200</xdr:rowOff>
                  </from>
                  <to>
                    <xdr:col>19</xdr:col>
                    <xdr:colOff>38100</xdr:colOff>
                    <xdr:row>45</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184150</xdr:rowOff>
                  </from>
                  <to>
                    <xdr:col>2</xdr:col>
                    <xdr:colOff>19050</xdr:colOff>
                    <xdr:row>56</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12700</xdr:rowOff>
                  </from>
                  <to>
                    <xdr:col>4</xdr:col>
                    <xdr:colOff>69850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19050</xdr:rowOff>
                  </from>
                  <to>
                    <xdr:col>4</xdr:col>
                    <xdr:colOff>19050</xdr:colOff>
                    <xdr:row>57</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171450</xdr:rowOff>
                  </from>
                  <to>
                    <xdr:col>4</xdr:col>
                    <xdr:colOff>88900</xdr:colOff>
                    <xdr:row>58</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209550</xdr:rowOff>
                  </from>
                  <to>
                    <xdr:col>11</xdr:col>
                    <xdr:colOff>31750</xdr:colOff>
                    <xdr:row>60</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31750</xdr:rowOff>
                  </from>
                  <to>
                    <xdr:col>17</xdr:col>
                    <xdr:colOff>57150</xdr:colOff>
                    <xdr:row>60</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19050</xdr:rowOff>
                  </from>
                  <to>
                    <xdr:col>22</xdr:col>
                    <xdr:colOff>31750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59</xdr:row>
                    <xdr:rowOff>19050</xdr:rowOff>
                  </from>
                  <to>
                    <xdr:col>4</xdr:col>
                    <xdr:colOff>57150</xdr:colOff>
                    <xdr:row>60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2023-05-15T23:34:07Z</cp:lastPrinted>
  <dcterms:created xsi:type="dcterms:W3CDTF">2018-06-19T01:27:02Z</dcterms:created>
  <dcterms:modified xsi:type="dcterms:W3CDTF">2023-12-06T11:50:39Z</dcterms:modified>
</cp:coreProperties>
</file>