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05_ホームページ（様式等）\R5年12月（実績報告様式ロック解除）\県ホームページ（R4.4.1～R5.5.7発生分）差し替え分のみ\"/>
    </mc:Choice>
  </mc:AlternateContent>
  <xr:revisionPtr revIDLastSave="0" documentId="13_ncr:1_{531EA5F2-3B63-4E0A-A397-88F05B21CE87}" xr6:coauthVersionLast="36" xr6:coauthVersionMax="36" xr10:uidLastSave="{00000000-0000-0000-0000-000000000000}"/>
  <bookViews>
    <workbookView xWindow="0" yWindow="0" windowWidth="19200" windowHeight="8060" xr2:uid="{00000000-000D-0000-FFFF-FFFF00000000}"/>
  </bookViews>
  <sheets>
    <sheet name="（はじめにお読みください）本ファイルの使い方" sheetId="25" r:id="rId1"/>
    <sheet name="事業実績"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事業所・施設別個票●!$A$1:$AM$99</definedName>
  </definedNames>
  <calcPr calcId="191029"/>
</workbook>
</file>

<file path=xl/calcChain.xml><?xml version="1.0" encoding="utf-8"?>
<calcChain xmlns="http://schemas.openxmlformats.org/spreadsheetml/2006/main">
  <c r="AA51" i="19" l="1"/>
  <c r="L21" i="19" l="1"/>
  <c r="J90" i="19" l="1"/>
  <c r="AH21" i="19" s="1"/>
  <c r="H71" i="24"/>
  <c r="H29" i="24"/>
  <c r="G20" i="24"/>
  <c r="H49" i="24"/>
  <c r="G57" i="24"/>
  <c r="G42" i="24"/>
  <c r="H59" i="24"/>
  <c r="G55" i="24"/>
  <c r="H16" i="24"/>
  <c r="G51" i="24"/>
  <c r="H31" i="24"/>
  <c r="G35" i="24"/>
  <c r="H7" i="24"/>
  <c r="H46" i="24"/>
  <c r="H24" i="24"/>
  <c r="G40" i="24"/>
  <c r="H45" i="24"/>
  <c r="G34" i="24"/>
  <c r="G22" i="24"/>
  <c r="G39" i="24"/>
  <c r="H42" i="24"/>
  <c r="G15" i="24"/>
  <c r="H15" i="24"/>
  <c r="G61" i="24"/>
  <c r="H21" i="24"/>
  <c r="H54" i="24"/>
  <c r="H72" i="24"/>
  <c r="G6" i="24"/>
  <c r="G73" i="24"/>
  <c r="H38" i="24"/>
  <c r="G33" i="24"/>
  <c r="H44" i="24"/>
  <c r="G8" i="24"/>
  <c r="G68" i="24"/>
  <c r="H19" i="24"/>
  <c r="G69" i="24"/>
  <c r="H11" i="24"/>
  <c r="H17" i="24"/>
  <c r="G36" i="24"/>
  <c r="G67" i="24"/>
  <c r="G66" i="24"/>
  <c r="H27" i="24"/>
  <c r="G14" i="24"/>
  <c r="G62" i="24"/>
  <c r="H32" i="24"/>
  <c r="H53" i="24"/>
  <c r="H69" i="24"/>
  <c r="H26" i="24"/>
  <c r="G24" i="24"/>
  <c r="H65" i="24"/>
  <c r="G11" i="24"/>
  <c r="H22" i="24"/>
  <c r="G65" i="24"/>
  <c r="G50" i="24"/>
  <c r="H73" i="24"/>
  <c r="G63" i="24"/>
  <c r="G43" i="24"/>
  <c r="H23" i="24"/>
  <c r="G60" i="24"/>
  <c r="G59" i="24"/>
  <c r="H70" i="24"/>
  <c r="G75" i="24"/>
  <c r="H36" i="24"/>
  <c r="G17" i="24"/>
  <c r="G71" i="24"/>
  <c r="H64" i="24"/>
  <c r="H39" i="24"/>
  <c r="G38" i="24"/>
  <c r="H37" i="24"/>
  <c r="H66" i="24"/>
  <c r="G31" i="24"/>
  <c r="G54" i="24"/>
  <c r="H62" i="24"/>
  <c r="G21" i="24"/>
  <c r="H33" i="24"/>
  <c r="H50" i="24"/>
  <c r="G46" i="24"/>
  <c r="G53" i="24"/>
  <c r="H74" i="24"/>
  <c r="H41" i="24"/>
  <c r="G29" i="24"/>
  <c r="G28" i="24"/>
  <c r="G45" i="24"/>
  <c r="G27" i="24"/>
  <c r="G23" i="24"/>
  <c r="G58" i="24"/>
  <c r="H14" i="24"/>
  <c r="G48" i="24"/>
  <c r="G26" i="24"/>
  <c r="H40" i="24"/>
  <c r="G12" i="24"/>
  <c r="H63" i="24"/>
  <c r="H20" i="24"/>
  <c r="G49" i="24"/>
  <c r="H9" i="24"/>
  <c r="H75" i="24"/>
  <c r="G10" i="24"/>
  <c r="H6" i="24"/>
  <c r="H68" i="24"/>
  <c r="G52" i="24"/>
  <c r="H52" i="24"/>
  <c r="H56" i="24"/>
  <c r="H61" i="24"/>
  <c r="H10" i="24"/>
  <c r="H55" i="24"/>
  <c r="H35" i="24"/>
  <c r="H67" i="24"/>
  <c r="G19" i="24"/>
  <c r="G25" i="24"/>
  <c r="H12" i="24"/>
  <c r="H51" i="24"/>
  <c r="H18" i="24"/>
  <c r="G56" i="24"/>
  <c r="H25" i="24"/>
  <c r="H43" i="24"/>
  <c r="H34" i="24"/>
  <c r="G32" i="24"/>
  <c r="H57" i="24"/>
  <c r="H30" i="24"/>
  <c r="H8" i="24"/>
  <c r="G41" i="24"/>
  <c r="G74" i="24"/>
  <c r="G7" i="24"/>
  <c r="H28" i="24"/>
  <c r="H47" i="24"/>
  <c r="H60" i="24"/>
  <c r="G44" i="24"/>
  <c r="H13" i="24"/>
  <c r="G30" i="24"/>
  <c r="G37" i="24"/>
  <c r="G47" i="24"/>
  <c r="G9" i="24"/>
  <c r="H48" i="24"/>
  <c r="G13" i="24"/>
  <c r="G18" i="24"/>
  <c r="G70" i="24"/>
  <c r="G16" i="24"/>
  <c r="G64" i="24"/>
  <c r="H58" i="24"/>
  <c r="G72" i="24"/>
  <c r="H76" i="24" l="1"/>
  <c r="F69" i="24"/>
  <c r="F32" i="24"/>
  <c r="F18" i="24"/>
  <c r="F30" i="24"/>
  <c r="F46" i="24"/>
  <c r="F51" i="24"/>
  <c r="F70" i="24"/>
  <c r="F39" i="24"/>
  <c r="F50" i="24"/>
  <c r="F6" i="24"/>
  <c r="F27" i="24"/>
  <c r="F22" i="24"/>
  <c r="F55" i="24"/>
  <c r="F36" i="24"/>
  <c r="F59" i="24"/>
  <c r="F45" i="24"/>
  <c r="F15" i="24"/>
  <c r="F28" i="24"/>
  <c r="F25" i="24"/>
  <c r="F42" i="24"/>
  <c r="F33" i="24"/>
  <c r="F14" i="24"/>
  <c r="F40" i="24"/>
  <c r="F58" i="24"/>
  <c r="F13" i="24"/>
  <c r="F48" i="24"/>
  <c r="F10" i="24"/>
  <c r="F43" i="24"/>
  <c r="F72" i="24"/>
  <c r="F65" i="24"/>
  <c r="F67" i="24"/>
  <c r="F57" i="24"/>
  <c r="F66" i="24"/>
  <c r="F29" i="24"/>
  <c r="F54" i="24"/>
  <c r="F19" i="24"/>
  <c r="F23" i="24"/>
  <c r="F68" i="24"/>
  <c r="F62" i="24"/>
  <c r="F7" i="24"/>
  <c r="F9" i="24"/>
  <c r="F71" i="24"/>
  <c r="F11" i="24"/>
  <c r="F35" i="24"/>
  <c r="F17" i="24"/>
  <c r="F60" i="24"/>
  <c r="F74" i="24"/>
  <c r="F20" i="24"/>
  <c r="F12" i="24"/>
  <c r="F56" i="24"/>
  <c r="F38" i="24"/>
  <c r="F52" i="24"/>
  <c r="F61" i="24"/>
  <c r="F75" i="24"/>
  <c r="F64" i="24"/>
  <c r="F41" i="24"/>
  <c r="F26" i="24"/>
  <c r="F73" i="24"/>
  <c r="F53" i="24"/>
  <c r="F16" i="24"/>
  <c r="F8" i="24"/>
  <c r="F63" i="24"/>
  <c r="F37" i="24"/>
  <c r="F31" i="24"/>
  <c r="F47" i="24"/>
  <c r="F34" i="24"/>
  <c r="F21" i="24"/>
  <c r="F49" i="24"/>
  <c r="F24" i="24"/>
  <c r="F44" i="24"/>
  <c r="I59" i="24" l="1"/>
  <c r="I68" i="24"/>
  <c r="I54" i="24"/>
  <c r="I36" i="24"/>
  <c r="I31" i="24"/>
  <c r="I49" i="24"/>
  <c r="I72" i="24"/>
  <c r="I60" i="24"/>
  <c r="I38" i="24"/>
  <c r="I67" i="24"/>
  <c r="I33" i="24"/>
  <c r="I53" i="24"/>
  <c r="I46" i="24"/>
  <c r="I66" i="24"/>
  <c r="I40" i="24"/>
  <c r="I29" i="24"/>
  <c r="I71" i="24"/>
  <c r="I35" i="24"/>
  <c r="I57" i="24"/>
  <c r="I56" i="24"/>
  <c r="I74" i="24"/>
  <c r="I42" i="24"/>
  <c r="I75" i="24"/>
  <c r="I37" i="24"/>
  <c r="I61" i="24"/>
  <c r="I62" i="24"/>
  <c r="I26" i="24"/>
  <c r="I48" i="24"/>
  <c r="I47" i="24"/>
  <c r="I43" i="24"/>
  <c r="I70" i="24"/>
  <c r="I39" i="24"/>
  <c r="I65" i="24"/>
  <c r="I30" i="24"/>
  <c r="I28" i="24"/>
  <c r="I52" i="24"/>
  <c r="I51" i="24"/>
  <c r="I25" i="24"/>
  <c r="I41" i="24"/>
  <c r="I69" i="24"/>
  <c r="I44" i="24"/>
  <c r="I32" i="24"/>
  <c r="I58" i="24"/>
  <c r="I63" i="24"/>
  <c r="I55" i="24"/>
  <c r="I27" i="24"/>
  <c r="I45" i="24"/>
  <c r="I73" i="24"/>
  <c r="I50" i="24"/>
  <c r="I34" i="24"/>
  <c r="I64" i="24"/>
  <c r="I22" i="24"/>
  <c r="I18" i="24"/>
  <c r="I8" i="24"/>
  <c r="I21" i="24"/>
  <c r="I7" i="24"/>
  <c r="I12" i="24"/>
  <c r="I13" i="24"/>
  <c r="I14" i="24"/>
  <c r="I9" i="24"/>
  <c r="I17" i="24"/>
  <c r="I16" i="24"/>
  <c r="I19" i="24"/>
  <c r="I11" i="24"/>
  <c r="I23" i="24"/>
  <c r="I20" i="24"/>
  <c r="I15" i="24"/>
  <c r="I10" i="24"/>
  <c r="I24" i="24"/>
  <c r="I6" i="24"/>
  <c r="BG39" i="19" l="1"/>
  <c r="BM40" i="19" s="1"/>
  <c r="J98" i="19"/>
  <c r="AI51"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BG25" i="19"/>
  <c r="BH25" i="19" s="1"/>
  <c r="BI24" i="19"/>
  <c r="BG24" i="19"/>
  <c r="BH24" i="19" s="1"/>
  <c r="BI23" i="19"/>
  <c r="BG23" i="19"/>
  <c r="BH21" i="19"/>
  <c r="BH20" i="19"/>
  <c r="BH18" i="19"/>
  <c r="BH17" i="19"/>
  <c r="BH16" i="19"/>
  <c r="BH15" i="19"/>
  <c r="BH14" i="19"/>
  <c r="BH13" i="19"/>
  <c r="BH12" i="19"/>
  <c r="BI11" i="19"/>
  <c r="BG11" i="19"/>
  <c r="BH11" i="19" s="1"/>
  <c r="BI10" i="19"/>
  <c r="BG10" i="19"/>
  <c r="BH10" i="19" s="1"/>
  <c r="BH9" i="19"/>
  <c r="BH8" i="19"/>
  <c r="BH7" i="19"/>
  <c r="BH6" i="19"/>
  <c r="BH5" i="19"/>
  <c r="BH4" i="19"/>
  <c r="BH3" i="19"/>
  <c r="BH2" i="19"/>
  <c r="C28" i="24"/>
  <c r="C20" i="24"/>
  <c r="E72" i="24"/>
  <c r="E16" i="24"/>
  <c r="E14" i="24"/>
  <c r="D64" i="24"/>
  <c r="C13" i="24"/>
  <c r="D46" i="24"/>
  <c r="K15" i="24"/>
  <c r="E55" i="24"/>
  <c r="E44" i="24"/>
  <c r="C44" i="24"/>
  <c r="E60" i="24"/>
  <c r="D48" i="24"/>
  <c r="E71" i="24"/>
  <c r="C54" i="24"/>
  <c r="C48" i="24"/>
  <c r="D22" i="24"/>
  <c r="D21" i="24"/>
  <c r="K27" i="24"/>
  <c r="C49" i="24"/>
  <c r="E21" i="24"/>
  <c r="C50" i="24"/>
  <c r="K72" i="24"/>
  <c r="D58" i="24"/>
  <c r="E50" i="24"/>
  <c r="D42" i="24"/>
  <c r="K36" i="24"/>
  <c r="K66" i="24"/>
  <c r="K58" i="24"/>
  <c r="K29" i="24"/>
  <c r="C17" i="24"/>
  <c r="E18" i="24"/>
  <c r="D15" i="24"/>
  <c r="K56" i="24"/>
  <c r="D62" i="24"/>
  <c r="E63" i="24"/>
  <c r="C26" i="24"/>
  <c r="K74" i="24"/>
  <c r="E64" i="24"/>
  <c r="K7" i="24"/>
  <c r="D49" i="24"/>
  <c r="D61" i="24"/>
  <c r="C64" i="24"/>
  <c r="E57" i="24"/>
  <c r="D66" i="24"/>
  <c r="K39" i="24"/>
  <c r="K69" i="24"/>
  <c r="C62" i="24"/>
  <c r="E51" i="24"/>
  <c r="E27" i="24"/>
  <c r="K24" i="24"/>
  <c r="K31" i="24"/>
  <c r="C18" i="24"/>
  <c r="E15" i="24"/>
  <c r="E52" i="24"/>
  <c r="E24" i="24"/>
  <c r="D52" i="24"/>
  <c r="D29" i="24"/>
  <c r="E62" i="24"/>
  <c r="C22" i="24"/>
  <c r="C65" i="24"/>
  <c r="K65" i="24"/>
  <c r="D63" i="24"/>
  <c r="K19" i="24"/>
  <c r="C56" i="24"/>
  <c r="D28" i="24"/>
  <c r="E29" i="24"/>
  <c r="C60" i="24"/>
  <c r="C74" i="24"/>
  <c r="D16" i="24"/>
  <c r="E28" i="24"/>
  <c r="C58" i="24"/>
  <c r="E68" i="24"/>
  <c r="K42" i="24"/>
  <c r="C29" i="24"/>
  <c r="C67" i="24"/>
  <c r="E25" i="24"/>
  <c r="K43" i="24"/>
  <c r="E48" i="24"/>
  <c r="C57" i="24"/>
  <c r="D56" i="24"/>
  <c r="K21" i="24"/>
  <c r="D18" i="24"/>
  <c r="C27" i="24"/>
  <c r="D24" i="24"/>
  <c r="C46" i="24"/>
  <c r="C40" i="24"/>
  <c r="E12" i="24"/>
  <c r="D43" i="24"/>
  <c r="C21" i="24"/>
  <c r="D23" i="24"/>
  <c r="D73" i="24"/>
  <c r="C63" i="24"/>
  <c r="D53" i="24"/>
  <c r="K50" i="24"/>
  <c r="D13" i="24"/>
  <c r="C51" i="24"/>
  <c r="C52" i="24"/>
  <c r="D54" i="24"/>
  <c r="K9" i="24"/>
  <c r="E53" i="24"/>
  <c r="E47" i="24"/>
  <c r="K37" i="24"/>
  <c r="K14" i="24"/>
  <c r="C11" i="24"/>
  <c r="D75" i="24"/>
  <c r="D71" i="24"/>
  <c r="D67" i="24"/>
  <c r="E11" i="24"/>
  <c r="K49" i="24"/>
  <c r="C73" i="24"/>
  <c r="K32" i="24"/>
  <c r="D69" i="24"/>
  <c r="D12" i="24"/>
  <c r="D55" i="24"/>
  <c r="K60" i="24"/>
  <c r="C69" i="24"/>
  <c r="E41" i="24"/>
  <c r="C61" i="24"/>
  <c r="D70" i="24"/>
  <c r="C15" i="24"/>
  <c r="C24" i="24"/>
  <c r="K75" i="24"/>
  <c r="D19" i="24"/>
  <c r="K48" i="24"/>
  <c r="E73" i="24"/>
  <c r="K38" i="24"/>
  <c r="K41" i="24"/>
  <c r="E54" i="24"/>
  <c r="K61" i="24"/>
  <c r="C19" i="24"/>
  <c r="K51" i="24"/>
  <c r="E46" i="24"/>
  <c r="D57" i="24"/>
  <c r="C25" i="24"/>
  <c r="D50" i="24"/>
  <c r="K53" i="24"/>
  <c r="K10" i="24"/>
  <c r="C42" i="24"/>
  <c r="K35" i="24"/>
  <c r="K52" i="24"/>
  <c r="D20" i="24"/>
  <c r="K40" i="24"/>
  <c r="C70" i="24"/>
  <c r="K71" i="24"/>
  <c r="C68" i="24"/>
  <c r="K57" i="24"/>
  <c r="E74" i="24"/>
  <c r="D44" i="24"/>
  <c r="C55" i="24"/>
  <c r="K23" i="24"/>
  <c r="K73" i="24"/>
  <c r="C75" i="24"/>
  <c r="D59" i="24"/>
  <c r="K62" i="24"/>
  <c r="K68" i="24"/>
  <c r="D40" i="24"/>
  <c r="D65" i="24"/>
  <c r="K16" i="24"/>
  <c r="D11" i="24"/>
  <c r="E66" i="24"/>
  <c r="D74" i="24"/>
  <c r="E22" i="24"/>
  <c r="C16" i="24"/>
  <c r="C71" i="24"/>
  <c r="E59" i="24"/>
  <c r="E56" i="24"/>
  <c r="E65" i="24"/>
  <c r="D51" i="24"/>
  <c r="E69" i="24"/>
  <c r="D45" i="24"/>
  <c r="E40" i="24"/>
  <c r="K25" i="24"/>
  <c r="C72" i="24"/>
  <c r="C12" i="24"/>
  <c r="K33" i="24"/>
  <c r="E13" i="24"/>
  <c r="K30" i="24"/>
  <c r="K59" i="24"/>
  <c r="D27" i="24"/>
  <c r="E70" i="24"/>
  <c r="E75" i="24"/>
  <c r="K70" i="24"/>
  <c r="K47" i="24"/>
  <c r="E43" i="24"/>
  <c r="E19" i="24"/>
  <c r="K45" i="24"/>
  <c r="K28" i="24"/>
  <c r="D17" i="24"/>
  <c r="E42" i="24"/>
  <c r="K26" i="24"/>
  <c r="E45" i="24"/>
  <c r="E23" i="24"/>
  <c r="K6" i="24"/>
  <c r="D72" i="24"/>
  <c r="K55" i="24"/>
  <c r="C47" i="24"/>
  <c r="K18" i="24"/>
  <c r="C45" i="24"/>
  <c r="C66" i="24"/>
  <c r="K22" i="24"/>
  <c r="D47" i="24"/>
  <c r="D26" i="24"/>
  <c r="E20" i="24"/>
  <c r="D14" i="24"/>
  <c r="K63" i="24"/>
  <c r="C43" i="24"/>
  <c r="K54" i="24"/>
  <c r="C53" i="24"/>
  <c r="E58" i="24"/>
  <c r="E67" i="24"/>
  <c r="C14" i="24"/>
  <c r="K64" i="24"/>
  <c r="E49" i="24"/>
  <c r="K20" i="24"/>
  <c r="E61" i="24"/>
  <c r="C23" i="24"/>
  <c r="C59" i="24"/>
  <c r="K67" i="24"/>
  <c r="E26" i="24"/>
  <c r="D41" i="24"/>
  <c r="E17" i="24"/>
  <c r="K34" i="24"/>
  <c r="K11" i="24"/>
  <c r="D60" i="24"/>
  <c r="K8" i="24"/>
  <c r="K46" i="24"/>
  <c r="D25" i="24"/>
  <c r="D68" i="24"/>
  <c r="K13" i="24"/>
  <c r="K17" i="24"/>
  <c r="K44" i="24"/>
  <c r="K12" i="24"/>
  <c r="C41" i="24"/>
  <c r="BH29" i="19" l="1"/>
  <c r="BH33" i="19"/>
  <c r="BH36" i="19"/>
  <c r="BH23" i="19"/>
  <c r="BL39" i="19"/>
  <c r="J82" i="19"/>
  <c r="W21" i="19" s="1"/>
  <c r="E9" i="24"/>
  <c r="E30" i="24"/>
  <c r="E37" i="24"/>
  <c r="J51" i="24"/>
  <c r="J70" i="24"/>
  <c r="C36" i="24"/>
  <c r="D31" i="24"/>
  <c r="J38" i="24"/>
  <c r="D38" i="24"/>
  <c r="C6" i="24"/>
  <c r="J10" i="24"/>
  <c r="D33" i="24"/>
  <c r="J32" i="24"/>
  <c r="J8" i="24"/>
  <c r="D7" i="24"/>
  <c r="J33" i="24"/>
  <c r="E31" i="24"/>
  <c r="C9" i="24"/>
  <c r="J11" i="24"/>
  <c r="J43" i="24"/>
  <c r="J42" i="24"/>
  <c r="J22" i="24"/>
  <c r="J59" i="24"/>
  <c r="J31" i="24"/>
  <c r="J24" i="24"/>
  <c r="J13" i="24"/>
  <c r="J44" i="24"/>
  <c r="C32" i="24"/>
  <c r="E32" i="24"/>
  <c r="J54" i="24"/>
  <c r="J52" i="24"/>
  <c r="C31" i="24"/>
  <c r="J23" i="24"/>
  <c r="J9" i="24"/>
  <c r="J17" i="24"/>
  <c r="E35" i="24"/>
  <c r="C39" i="24"/>
  <c r="E34" i="24"/>
  <c r="E36" i="24"/>
  <c r="J60" i="24"/>
  <c r="J20" i="24"/>
  <c r="D32" i="24"/>
  <c r="J62" i="24"/>
  <c r="J71" i="24"/>
  <c r="J18" i="24"/>
  <c r="J26" i="24"/>
  <c r="J72" i="24"/>
  <c r="J74" i="24"/>
  <c r="C34" i="24"/>
  <c r="J64" i="24"/>
  <c r="E33" i="24"/>
  <c r="D30" i="24"/>
  <c r="J12" i="24"/>
  <c r="J16" i="24"/>
  <c r="J73" i="24"/>
  <c r="J50" i="24"/>
  <c r="J7" i="24"/>
  <c r="C38" i="24"/>
  <c r="J56" i="24"/>
  <c r="J53" i="24"/>
  <c r="J6" i="24"/>
  <c r="D6" i="24"/>
  <c r="J69" i="24"/>
  <c r="J75" i="24"/>
  <c r="D39" i="24"/>
  <c r="E7" i="24"/>
  <c r="D37" i="24"/>
  <c r="J57" i="24"/>
  <c r="J48" i="24"/>
  <c r="C37" i="24"/>
  <c r="J30" i="24"/>
  <c r="J49" i="24"/>
  <c r="E6" i="24"/>
  <c r="J47" i="24"/>
  <c r="C35" i="24"/>
  <c r="J68" i="24"/>
  <c r="J61" i="24"/>
  <c r="J37" i="24"/>
  <c r="J14" i="24"/>
  <c r="E38" i="24"/>
  <c r="J27" i="24"/>
  <c r="J45" i="24"/>
  <c r="J25" i="24"/>
  <c r="C10" i="24"/>
  <c r="J34" i="24"/>
  <c r="J35" i="24"/>
  <c r="C7" i="24"/>
  <c r="D9" i="24"/>
  <c r="J66" i="24"/>
  <c r="J21" i="24"/>
  <c r="J63" i="24"/>
  <c r="J28" i="24"/>
  <c r="J41" i="24"/>
  <c r="D8" i="24"/>
  <c r="D36" i="24"/>
  <c r="J19" i="24"/>
  <c r="C33" i="24"/>
  <c r="C8" i="24"/>
  <c r="J55" i="24"/>
  <c r="E10" i="24"/>
  <c r="J58" i="24"/>
  <c r="J46" i="24"/>
  <c r="J29" i="24"/>
  <c r="J15" i="24"/>
  <c r="E8" i="24"/>
  <c r="J65" i="24"/>
  <c r="J40" i="24"/>
  <c r="D35" i="24"/>
  <c r="J67" i="24"/>
  <c r="E39" i="24"/>
  <c r="C30" i="24"/>
  <c r="J39" i="24"/>
  <c r="J36" i="24"/>
  <c r="D34" i="24"/>
  <c r="D10"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40" i="20"/>
  <c r="AH38" i="20"/>
  <c r="AH36" i="20"/>
  <c r="AH34" i="20"/>
  <c r="AH32" i="20"/>
  <c r="AH30" i="20"/>
  <c r="AH28" i="20"/>
  <c r="AH26" i="20"/>
  <c r="AH24" i="20"/>
  <c r="AH22" i="20"/>
  <c r="T46" i="20"/>
  <c r="T34" i="20"/>
  <c r="T24" i="20"/>
  <c r="AD50" i="20"/>
  <c r="AD46" i="20"/>
  <c r="AD44" i="20"/>
  <c r="AD42" i="20"/>
  <c r="AD40"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L67" i="24"/>
  <c r="M67" i="24" s="1"/>
  <c r="L62" i="24"/>
  <c r="L73" i="24"/>
  <c r="L64" i="24"/>
  <c r="L65" i="24"/>
  <c r="L66" i="24"/>
  <c r="L61" i="24"/>
  <c r="L74" i="24"/>
  <c r="L71" i="24"/>
  <c r="L70" i="24"/>
  <c r="L72" i="24"/>
  <c r="L68" i="24"/>
  <c r="L63" i="24"/>
  <c r="L69" i="24"/>
  <c r="L57" i="24"/>
  <c r="L56" i="24"/>
  <c r="L55" i="24"/>
  <c r="L51" i="24"/>
  <c r="L53" i="24"/>
  <c r="M53" i="24" s="1"/>
  <c r="L49" i="24"/>
  <c r="L52" i="24"/>
  <c r="L58" i="24"/>
  <c r="L54" i="24"/>
  <c r="L60" i="24"/>
  <c r="L59" i="24"/>
  <c r="L50" i="24"/>
  <c r="L11" i="24"/>
  <c r="L21" i="24"/>
  <c r="L29" i="24"/>
  <c r="L15" i="24"/>
  <c r="L25" i="24"/>
  <c r="L17" i="24"/>
  <c r="L28" i="24"/>
  <c r="L24" i="24"/>
  <c r="L22" i="24"/>
  <c r="L27" i="24"/>
  <c r="L18" i="24"/>
  <c r="L16" i="24"/>
  <c r="L23" i="24"/>
  <c r="L26" i="24"/>
  <c r="L13" i="24"/>
  <c r="L20" i="24"/>
  <c r="L14" i="24"/>
  <c r="L12" i="24"/>
  <c r="L19" i="24"/>
  <c r="L44" i="24"/>
  <c r="L75" i="24"/>
  <c r="L42" i="24"/>
  <c r="L46" i="24"/>
  <c r="L47" i="24"/>
  <c r="L45" i="24"/>
  <c r="L43" i="24"/>
  <c r="L40" i="24"/>
  <c r="L41" i="24"/>
  <c r="L48" i="24"/>
  <c r="M73" i="24" l="1"/>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L36" i="24"/>
  <c r="L32" i="24"/>
  <c r="L7" i="24"/>
  <c r="L35" i="24"/>
  <c r="L30" i="24"/>
  <c r="L31" i="24"/>
  <c r="L9" i="24"/>
  <c r="L33" i="24"/>
  <c r="L34" i="24"/>
  <c r="L10" i="24"/>
  <c r="L38" i="24"/>
  <c r="L37" i="24"/>
  <c r="L8" i="24"/>
  <c r="L39" i="24"/>
  <c r="M36" i="24" l="1"/>
  <c r="M9" i="24"/>
  <c r="M32" i="24"/>
  <c r="M30" i="24"/>
  <c r="M39" i="24"/>
  <c r="M38" i="24"/>
  <c r="M33" i="24"/>
  <c r="M34" i="24"/>
  <c r="M10" i="24"/>
  <c r="M35" i="24"/>
  <c r="M31" i="24"/>
  <c r="M8" i="24"/>
  <c r="M37" i="24"/>
  <c r="K76" i="24" l="1"/>
  <c r="G76" i="24"/>
  <c r="J76" i="24" l="1"/>
  <c r="F76" i="24"/>
  <c r="L6" i="24"/>
  <c r="M7" i="24"/>
  <c r="T48" i="20" l="1"/>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1"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text>
    </comment>
    <comment ref="AA51"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text>
    </comment>
  </commentList>
</comments>
</file>

<file path=xl/sharedStrings.xml><?xml version="1.0" encoding="utf-8"?>
<sst xmlns="http://schemas.openxmlformats.org/spreadsheetml/2006/main" count="468" uniqueCount="216">
  <si>
    <t>フリガナ</t>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</si>
  <si>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</si>
  <si>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</si>
  <si>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</si>
  <si>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</si>
  <si>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</si>
  <si>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</si>
  <si>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</si>
  <si>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</si>
  <si>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</si>
  <si>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</si>
  <si>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</si>
  <si>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か所</t>
    <rPh sb="1" eb="2">
      <t>ショ</t>
    </rPh>
    <phoneticPr fontId="3"/>
  </si>
  <si>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</si>
  <si>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</si>
  <si>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</si>
  <si>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</si>
  <si>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</si>
  <si>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</si>
  <si>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</si>
  <si>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</si>
  <si>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</si>
  <si>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</si>
  <si>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</si>
  <si>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</si>
  <si>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</si>
  <si>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</si>
  <si>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</si>
  <si>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</si>
  <si>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</si>
  <si>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</si>
  <si>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</si>
  <si>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</si>
  <si>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</si>
  <si>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</si>
  <si>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　　　　　　　　　　　　　　　　　　　　　　　　助成対象
サービス種別</t>
    <rPh sb="24" eb="26">
      <t>ジョセイ</t>
    </rPh>
    <rPh sb="26" eb="28">
      <t>タイショウ</t>
    </rPh>
    <rPh sb="34" eb="36">
      <t>シュベツ</t>
    </rPh>
    <phoneticPr fontId="3"/>
  </si>
  <si>
    <t>合　　計 ((1)+(2))</t>
    <rPh sb="0" eb="1">
      <t>ゴウ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</si>
  <si>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</si>
  <si>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</si>
  <si>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</si>
  <si>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</si>
  <si>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</si>
  <si>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助成対象の区分</t>
    <rPh sb="0" eb="2">
      <t>ジョセイ</t>
    </rPh>
    <rPh sb="2" eb="4">
      <t>タイショウ</t>
    </rPh>
    <rPh sb="5" eb="7">
      <t>クブン</t>
    </rPh>
    <phoneticPr fontId="3"/>
  </si>
  <si>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3"/>
  </si>
  <si>
    <t>費目</t>
    <rPh sb="0" eb="2">
      <t>ヒモク</t>
    </rPh>
    <phoneticPr fontId="3"/>
  </si>
  <si>
    <t>用途・品目・数量等</t>
    <rPh sb="0" eb="2">
      <t>ヨウト</t>
    </rPh>
    <rPh sb="3" eb="5">
      <t>ヒンモク</t>
    </rPh>
    <rPh sb="6" eb="8">
      <t>スウリョウ</t>
    </rPh>
    <rPh sb="8" eb="9">
      <t>トウ</t>
    </rPh>
    <phoneticPr fontId="3"/>
  </si>
  <si>
    <t>(1)</t>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</si>
  <si>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</si>
  <si>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</si>
  <si>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</si>
  <si>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</si>
  <si>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</si>
  <si>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養護老人ホーム（定員29人以下）</t>
    <rPh sb="0" eb="2">
      <t>ヨウゴ</t>
    </rPh>
    <rPh sb="2" eb="4">
      <t>ロウジン</t>
    </rPh>
    <rPh sb="8" eb="10">
      <t>テイイン</t>
    </rPh>
    <rPh sb="12" eb="13">
      <t>ニン</t>
    </rPh>
    <rPh sb="13" eb="15">
      <t>イカ</t>
    </rPh>
    <phoneticPr fontId="3"/>
  </si>
  <si>
    <t>軽費老人ホーム（定員30人以上）</t>
    <rPh sb="0" eb="2">
      <t>ケイヒ</t>
    </rPh>
    <rPh sb="2" eb="4">
      <t>ロウジン</t>
    </rPh>
    <rPh sb="8" eb="10">
      <t>テイイン</t>
    </rPh>
    <rPh sb="12" eb="15">
      <t>ニンイジョウ</t>
    </rPh>
    <phoneticPr fontId="3"/>
  </si>
  <si>
    <t>軽費老人ホーム（定員29人以下）</t>
    <rPh sb="0" eb="2">
      <t>ケイヒ</t>
    </rPh>
    <rPh sb="2" eb="4">
      <t>ロウジン</t>
    </rPh>
    <rPh sb="8" eb="10">
      <t>テイイン</t>
    </rPh>
    <rPh sb="12" eb="15">
      <t>ニンイカ</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</si>
  <si>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</si>
  <si>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</si>
  <si>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</si>
  <si>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</si>
  <si>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(2)共通</t>
    <rPh sb="3" eb="5">
      <t>キョウツウ</t>
    </rPh>
    <phoneticPr fontId="3"/>
  </si>
  <si>
    <t>千円</t>
    <rPh sb="0" eb="2">
      <t>センエン</t>
    </rPh>
    <phoneticPr fontId="3"/>
  </si>
  <si>
    <t>単価１</t>
    <rPh sb="0" eb="2">
      <t>タンカ</t>
    </rPh>
    <phoneticPr fontId="3"/>
  </si>
  <si>
    <t>単価2</t>
    <rPh sb="0" eb="2">
      <t>タンカ</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</si>
  <si>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</si>
  <si>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</si>
  <si>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</si>
  <si>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</si>
  <si>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</si>
  <si>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</si>
  <si>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</si>
  <si>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</si>
  <si>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</si>
  <si>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提供サービス</t>
    <rPh sb="0" eb="2">
      <t>テイキョウ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</si>
  <si>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</si>
  <si>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</si>
  <si>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</si>
  <si>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</si>
  <si>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</si>
  <si>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介護保険
事業所番号</t>
    <rPh sb="0" eb="2">
      <t>カイゴ</t>
    </rPh>
    <rPh sb="2" eb="4">
      <t>ホケン</t>
    </rPh>
    <rPh sb="5" eb="8">
      <t>ジギョウショ</t>
    </rPh>
    <rPh sb="8" eb="10">
      <t>バンゴウ</t>
    </rPh>
    <phoneticPr fontId="3"/>
  </si>
  <si>
    <t>千円</t>
  </si>
  <si>
    <t>サービス種別</t>
    <rPh sb="4" eb="6">
      <t>シュベツ</t>
    </rPh>
    <phoneticPr fontId="3"/>
  </si>
  <si>
    <t>分類</t>
    <rPh sb="0" eb="2">
      <t>ブンルイ</t>
    </rPh>
    <phoneticPr fontId="3"/>
  </si>
  <si>
    <r>
      <t>通所リハビリテーション事業所</t>
    </r>
    <r>
      <rPr>
        <sz val="9"/>
        <rFont val="ＭＳ 明朝"/>
        <family val="1"/>
        <charset val="128"/>
      </rPr>
      <t>（通常規模型）</t>
    </r>
    <phoneticPr fontId="3"/>
  </si>
  <si>
    <r>
      <t>通所リハビリテーション事業所</t>
    </r>
    <r>
      <rPr>
        <sz val="9"/>
        <rFont val="ＭＳ 明朝"/>
        <family val="1"/>
        <charset val="128"/>
      </rPr>
      <t>（大規模型（Ⅰ））</t>
    </r>
    <phoneticPr fontId="3"/>
  </si>
  <si>
    <r>
      <t>通所リハビリテーション事業所</t>
    </r>
    <r>
      <rPr>
        <sz val="9"/>
        <rFont val="ＭＳ 明朝"/>
        <family val="1"/>
        <charset val="128"/>
      </rPr>
      <t>（大規模型（Ⅱ））</t>
    </r>
    <phoneticPr fontId="3"/>
  </si>
  <si>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3"/>
  </si>
  <si>
    <t>(2)</t>
    <phoneticPr fontId="3"/>
  </si>
  <si>
    <t>(3)</t>
    <phoneticPr fontId="3"/>
  </si>
  <si>
    <t>(4)</t>
    <phoneticPr fontId="3"/>
  </si>
  <si>
    <t>取組内容</t>
    <rPh sb="0" eb="1">
      <t>ト</t>
    </rPh>
    <rPh sb="1" eb="2">
      <t>ク</t>
    </rPh>
    <rPh sb="2" eb="4">
      <t>ナイヨウ</t>
    </rPh>
    <phoneticPr fontId="3"/>
  </si>
  <si>
    <t>No.</t>
    <phoneticPr fontId="3"/>
  </si>
  <si>
    <t>（注）</t>
    <rPh sb="1" eb="2">
      <t>チュウ</t>
    </rPh>
    <phoneticPr fontId="3"/>
  </si>
  <si>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</si>
  <si>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</si>
  <si>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</si>
  <si>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合計（①）</t>
    <rPh sb="0" eb="2">
      <t>ゴウケイ</t>
    </rPh>
    <phoneticPr fontId="3"/>
  </si>
  <si>
    <t>（単位:千円）</t>
    <rPh sb="1" eb="3">
      <t>タンイ</t>
    </rPh>
    <rPh sb="4" eb="6">
      <t>センエン</t>
    </rPh>
    <phoneticPr fontId="3"/>
  </si>
  <si>
    <t>手順</t>
    <rPh sb="0" eb="2">
      <t>テジュン</t>
    </rPh>
    <phoneticPr fontId="3"/>
  </si>
  <si>
    <t>通所系</t>
    <rPh sb="0" eb="2">
      <t>ツウショ</t>
    </rPh>
    <rPh sb="2" eb="3">
      <t>ケイ</t>
    </rPh>
    <phoneticPr fontId="3"/>
  </si>
  <si>
    <t>なし</t>
    <phoneticPr fontId="3"/>
  </si>
  <si>
    <t>あり</t>
    <phoneticPr fontId="3"/>
  </si>
  <si>
    <t>/事業所</t>
    <rPh sb="1" eb="4">
      <t>ジギョウショ</t>
    </rPh>
    <phoneticPr fontId="1"/>
  </si>
  <si>
    <t>通所リハビリテーション事業所（通常規模型）</t>
    <phoneticPr fontId="3"/>
  </si>
  <si>
    <t>通所リハビリテーション事業所（大規模型（Ⅰ））</t>
    <phoneticPr fontId="3"/>
  </si>
  <si>
    <t>通所リハビリテーション事業所（大規模型（Ⅱ））</t>
    <phoneticPr fontId="3"/>
  </si>
  <si>
    <t>/定員</t>
    <rPh sb="1" eb="3">
      <t>テイイン</t>
    </rPh>
    <phoneticPr fontId="1"/>
  </si>
  <si>
    <t>①</t>
    <phoneticPr fontId="3"/>
  </si>
  <si>
    <t>②</t>
    <phoneticPr fontId="3"/>
  </si>
  <si>
    <t>③</t>
    <phoneticPr fontId="3"/>
  </si>
  <si>
    <t>④</t>
    <phoneticPr fontId="3"/>
  </si>
  <si>
    <t>実支出額(円)</t>
    <rPh sb="0" eb="3">
      <t>ジツシシュツ</t>
    </rPh>
    <rPh sb="3" eb="4">
      <t>ガク</t>
    </rPh>
    <rPh sb="5" eb="6">
      <t>エン</t>
    </rPh>
    <phoneticPr fontId="3"/>
  </si>
  <si>
    <t>実支出額</t>
    <rPh sb="0" eb="3">
      <t>ジツシシュツ</t>
    </rPh>
    <rPh sb="3" eb="4">
      <t>ガク</t>
    </rPh>
    <phoneticPr fontId="3"/>
  </si>
  <si>
    <t>基準額</t>
    <rPh sb="0" eb="2">
      <t>キジュン</t>
    </rPh>
    <rPh sb="2" eb="3">
      <t>ガク</t>
    </rPh>
    <phoneticPr fontId="3"/>
  </si>
  <si>
    <t>基準額(a)</t>
    <rPh sb="0" eb="2">
      <t>キジュン</t>
    </rPh>
    <rPh sb="2" eb="3">
      <t>ガク</t>
    </rPh>
    <phoneticPr fontId="3"/>
  </si>
  <si>
    <t>選定額</t>
    <rPh sb="0" eb="2">
      <t>センテイ</t>
    </rPh>
    <rPh sb="2" eb="3">
      <t>ガク</t>
    </rPh>
    <phoneticPr fontId="3"/>
  </si>
  <si>
    <t>あり</t>
    <phoneticPr fontId="3"/>
  </si>
  <si>
    <t>（別添３）</t>
    <rPh sb="1" eb="3">
      <t>ベッテン</t>
    </rPh>
    <phoneticPr fontId="3"/>
  </si>
  <si>
    <t>（別添４）</t>
    <rPh sb="1" eb="3">
      <t>ベッテン</t>
    </rPh>
    <phoneticPr fontId="3"/>
  </si>
  <si>
    <t>緊急雇用に係る費用</t>
    <rPh sb="0" eb="2">
      <t>キンキュウ</t>
    </rPh>
    <rPh sb="2" eb="4">
      <t>コヨウ</t>
    </rPh>
    <rPh sb="5" eb="6">
      <t>カカ</t>
    </rPh>
    <rPh sb="7" eb="9">
      <t>ヒヨウ</t>
    </rPh>
    <phoneticPr fontId="3"/>
  </si>
  <si>
    <t>割増賃金・手当</t>
    <rPh sb="0" eb="2">
      <t>ワリマシ</t>
    </rPh>
    <rPh sb="2" eb="4">
      <t>チンギン</t>
    </rPh>
    <rPh sb="5" eb="7">
      <t>テアテ</t>
    </rPh>
    <phoneticPr fontId="3"/>
  </si>
  <si>
    <t>職業紹介料</t>
    <rPh sb="0" eb="2">
      <t>ショクギョウ</t>
    </rPh>
    <rPh sb="2" eb="5">
      <t>ショウカイリョウ</t>
    </rPh>
    <phoneticPr fontId="3"/>
  </si>
  <si>
    <t>損害賠償保険の加入費用</t>
    <rPh sb="0" eb="2">
      <t>ソンガイ</t>
    </rPh>
    <rPh sb="2" eb="4">
      <t>バイショウ</t>
    </rPh>
    <rPh sb="4" eb="6">
      <t>ホケン</t>
    </rPh>
    <rPh sb="7" eb="9">
      <t>カニュウ</t>
    </rPh>
    <rPh sb="9" eb="11">
      <t>ヒヨウ</t>
    </rPh>
    <phoneticPr fontId="3"/>
  </si>
  <si>
    <t>帰宅困難職員の宿泊費</t>
    <rPh sb="0" eb="2">
      <t>キタク</t>
    </rPh>
    <rPh sb="2" eb="4">
      <t>コンナン</t>
    </rPh>
    <rPh sb="4" eb="6">
      <t>ショクイン</t>
    </rPh>
    <rPh sb="7" eb="10">
      <t>シュクハクヒ</t>
    </rPh>
    <phoneticPr fontId="3"/>
  </si>
  <si>
    <t>連携機関との連携に係る旅費</t>
    <rPh sb="0" eb="2">
      <t>レンケイ</t>
    </rPh>
    <rPh sb="2" eb="4">
      <t>キカン</t>
    </rPh>
    <rPh sb="6" eb="8">
      <t>レンケイ</t>
    </rPh>
    <rPh sb="9" eb="10">
      <t>カカ</t>
    </rPh>
    <rPh sb="11" eb="13">
      <t>リョヒ</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</si>
  <si>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</si>
  <si>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内容</t>
    <rPh sb="0" eb="2">
      <t>ナイヨウ</t>
    </rPh>
    <phoneticPr fontId="3"/>
  </si>
  <si>
    <t xml:space="preserve">その他 </t>
    <rPh sb="2" eb="3">
      <t>タ</t>
    </rPh>
    <phoneticPr fontId="3"/>
  </si>
  <si>
    <t>代替場所の確保（使用料）</t>
    <rPh sb="0" eb="2">
      <t>ダイタイ</t>
    </rPh>
    <rPh sb="2" eb="4">
      <t>バショ</t>
    </rPh>
    <rPh sb="5" eb="7">
      <t>カクホ</t>
    </rPh>
    <rPh sb="8" eb="11">
      <t>シヨウリョウ</t>
    </rPh>
    <phoneticPr fontId="3"/>
  </si>
  <si>
    <t>ヘルパー同行指導への謝金</t>
    <rPh sb="4" eb="6">
      <t>ドウコウ</t>
    </rPh>
    <rPh sb="6" eb="8">
      <t>シドウ</t>
    </rPh>
    <rPh sb="10" eb="12">
      <t>シャキン</t>
    </rPh>
    <phoneticPr fontId="3"/>
  </si>
  <si>
    <t>代替場所や利用者宅への旅費</t>
    <rPh sb="0" eb="2">
      <t>ダイタイ</t>
    </rPh>
    <rPh sb="2" eb="4">
      <t>バショ</t>
    </rPh>
    <rPh sb="5" eb="8">
      <t>リヨウシャ</t>
    </rPh>
    <rPh sb="8" eb="9">
      <t>タク</t>
    </rPh>
    <rPh sb="11" eb="13">
      <t>リョヒ</t>
    </rPh>
    <phoneticPr fontId="3"/>
  </si>
  <si>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3"/>
  </si>
  <si>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3"/>
  </si>
  <si>
    <t xml:space="preserve"> エ　感染性廃棄物の処理費用</t>
    <rPh sb="3" eb="6">
      <t>カンセンセイ</t>
    </rPh>
    <rPh sb="6" eb="9">
      <t>ハイキブツ</t>
    </rPh>
    <rPh sb="10" eb="12">
      <t>ショリ</t>
    </rPh>
    <rPh sb="12" eb="14">
      <t>ヒヨウ</t>
    </rPh>
    <phoneticPr fontId="3"/>
  </si>
  <si>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3"/>
  </si>
  <si>
    <t xml:space="preserve"> カ　通所系サービスの代替サービス提供のための費用</t>
    <rPh sb="3" eb="5">
      <t>ツウショ</t>
    </rPh>
    <rPh sb="5" eb="6">
      <t>ケイ</t>
    </rPh>
    <rPh sb="11" eb="13">
      <t>ダイタイ</t>
    </rPh>
    <rPh sb="17" eb="19">
      <t>テイキョウ</t>
    </rPh>
    <rPh sb="23" eb="25">
      <t>ヒヨウ</t>
    </rPh>
    <phoneticPr fontId="3"/>
  </si>
  <si>
    <t>一定の要件に該当する自費検査費用</t>
    <phoneticPr fontId="3"/>
  </si>
  <si>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3"/>
  </si>
  <si>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3"/>
  </si>
  <si>
    <t xml:space="preserve"> イ　通所系サービスの代替サービス提供のための費用</t>
    <rPh sb="3" eb="5">
      <t>ツウショ</t>
    </rPh>
    <rPh sb="5" eb="6">
      <t>ケイ</t>
    </rPh>
    <rPh sb="11" eb="13">
      <t>ダイタイ</t>
    </rPh>
    <rPh sb="17" eb="19">
      <t>テイキョウ</t>
    </rPh>
    <rPh sb="23" eb="25">
      <t>ヒヨウ</t>
    </rPh>
    <phoneticPr fontId="3"/>
  </si>
  <si>
    <t>②　濃厚接触者に対応した訪問系サービス事業所、短期入所系サービス事業所、介護施設等</t>
    <phoneticPr fontId="3"/>
  </si>
  <si>
    <t>④　感染等の疑いがある者に対して一定の要件のもと自費で検査を実施した介護施設等（①、②の場合を除く）</t>
    <phoneticPr fontId="3"/>
  </si>
  <si>
    <t>⑤　病床ひっ迫等により、やむを得ず施設内療養を行った高齢者施設等</t>
    <phoneticPr fontId="3"/>
  </si>
  <si>
    <t>⑥　①、③以外の通所系サービス事業所（小規模多機能型居宅介護事業所及び看護小規模多機能型居宅介護事業所（通いサービスに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3"/>
  </si>
  <si>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3"/>
  </si>
  <si>
    <t>職員派遣に係る旅費・宿泊費</t>
    <rPh sb="0" eb="2">
      <t>ショクイン</t>
    </rPh>
    <rPh sb="2" eb="4">
      <t>ハケン</t>
    </rPh>
    <rPh sb="5" eb="6">
      <t>カカ</t>
    </rPh>
    <rPh sb="7" eb="9">
      <t>リョヒ</t>
    </rPh>
    <rPh sb="10" eb="13">
      <t>シュクハクヒ</t>
    </rPh>
    <phoneticPr fontId="3"/>
  </si>
  <si>
    <t>種別</t>
    <rPh sb="0" eb="2">
      <t>シュベツ</t>
    </rPh>
    <phoneticPr fontId="3"/>
  </si>
  <si>
    <t>⑦　</t>
    <phoneticPr fontId="3"/>
  </si>
  <si>
    <t>感染者が発生した介護サービス事業所・施設等の利用者の受け入れや当該事業所・施設等に応援職員の派遣を行う事業所・施設等</t>
    <phoneticPr fontId="3"/>
  </si>
  <si>
    <t>○事業所区分</t>
    <rPh sb="1" eb="4">
      <t>ジギョウショ</t>
    </rPh>
    <rPh sb="4" eb="6">
      <t>クブン</t>
    </rPh>
    <phoneticPr fontId="3"/>
  </si>
  <si>
    <t>（１）⑦に該当する事業所</t>
    <rPh sb="5" eb="7">
      <t>ガイトウ</t>
    </rPh>
    <rPh sb="9" eb="12">
      <t>ジギョウショ</t>
    </rPh>
    <phoneticPr fontId="3"/>
  </si>
  <si>
    <t>※感染が発生した事業所・施設等名</t>
    <rPh sb="15" eb="16">
      <t>メイ</t>
    </rPh>
    <phoneticPr fontId="3"/>
  </si>
  <si>
    <t>（　　　　　　　　　　　　　　　　　　　　　　　　　　　　　　　　）</t>
    <phoneticPr fontId="3"/>
  </si>
  <si>
    <t>事業区分</t>
    <rPh sb="0" eb="2">
      <t>ジギョウ</t>
    </rPh>
    <rPh sb="2" eb="4">
      <t>クブン</t>
    </rPh>
    <phoneticPr fontId="3"/>
  </si>
  <si>
    <t>合計（②）</t>
    <rPh sb="0" eb="2">
      <t>ゴウケイ</t>
    </rPh>
    <phoneticPr fontId="3"/>
  </si>
  <si>
    <t>※積算内訳の①の額の千円未満切り捨て</t>
    <rPh sb="1" eb="3">
      <t>セキサン</t>
    </rPh>
    <rPh sb="3" eb="5">
      <t>ウチワケ</t>
    </rPh>
    <rPh sb="8" eb="9">
      <t>ガク</t>
    </rPh>
    <rPh sb="10" eb="11">
      <t>セン</t>
    </rPh>
    <rPh sb="11" eb="14">
      <t>エンミマン</t>
    </rPh>
    <rPh sb="14" eb="15">
      <t>キ</t>
    </rPh>
    <rPh sb="16" eb="17">
      <t>ス</t>
    </rPh>
    <phoneticPr fontId="3"/>
  </si>
  <si>
    <t>※積算内訳の②の額の千円未満切り捨て</t>
    <rPh sb="1" eb="3">
      <t>セキサン</t>
    </rPh>
    <rPh sb="3" eb="5">
      <t>ウチワケ</t>
    </rPh>
    <rPh sb="8" eb="9">
      <t>ガク</t>
    </rPh>
    <rPh sb="10" eb="11">
      <t>セン</t>
    </rPh>
    <rPh sb="11" eb="14">
      <t>エンミマン</t>
    </rPh>
    <rPh sb="14" eb="15">
      <t>キ</t>
    </rPh>
    <rPh sb="16" eb="17">
      <t>ス</t>
    </rPh>
    <phoneticPr fontId="3"/>
  </si>
  <si>
    <t>⑤</t>
    <phoneticPr fontId="3"/>
  </si>
  <si>
    <t>⑥</t>
    <phoneticPr fontId="3"/>
  </si>
  <si>
    <t>⑦</t>
    <phoneticPr fontId="3"/>
  </si>
  <si>
    <t>１．実施要綱２のアの（ア）及び（イ）に該当する事業所</t>
    <phoneticPr fontId="3"/>
  </si>
  <si>
    <t>２．実施要綱２のアの（ウ）に該当する事業所</t>
    <phoneticPr fontId="3"/>
  </si>
  <si>
    <t>２．実施要綱２のアの（ウ）に該当する事業所</t>
    <rPh sb="2" eb="4">
      <t>ジッシ</t>
    </rPh>
    <rPh sb="4" eb="6">
      <t>ヨウコウ</t>
    </rPh>
    <rPh sb="14" eb="16">
      <t>ガイトウ</t>
    </rPh>
    <rPh sb="18" eb="21">
      <t>ジギョウショ</t>
    </rPh>
    <phoneticPr fontId="3"/>
  </si>
  <si>
    <t>１．実施要綱２のアの（ア）及び（イ）に該当する事業所（上の事業所区分①～⑥に該当する事業所）</t>
    <rPh sb="2" eb="4">
      <t>ジッシ</t>
    </rPh>
    <rPh sb="4" eb="6">
      <t>ヨウコウ</t>
    </rPh>
    <rPh sb="13" eb="14">
      <t>オヨ</t>
    </rPh>
    <rPh sb="19" eb="21">
      <t>ガイトウ</t>
    </rPh>
    <rPh sb="23" eb="26">
      <t>ジギョウショ</t>
    </rPh>
    <phoneticPr fontId="3"/>
  </si>
  <si>
    <t>２．実施要綱２のアの（ウ）に該当する事業所（上の事業所区分⑦に該当する事業所）</t>
    <rPh sb="2" eb="4">
      <t>ジッシ</t>
    </rPh>
    <rPh sb="4" eb="6">
      <t>ヨウコウ</t>
    </rPh>
    <rPh sb="14" eb="16">
      <t>ガイトウ</t>
    </rPh>
    <rPh sb="18" eb="21">
      <t>ジギョウショ</t>
    </rPh>
    <phoneticPr fontId="3"/>
  </si>
  <si>
    <r>
      <t>（２）その他　</t>
    </r>
    <r>
      <rPr>
        <sz val="8"/>
        <rFont val="ＭＳ Ｐ明朝"/>
        <family val="1"/>
        <charset val="128"/>
      </rPr>
      <t>※（１）の他の取組がある場合には記載すること。</t>
    </r>
    <rPh sb="5" eb="6">
      <t>タ</t>
    </rPh>
    <phoneticPr fontId="3"/>
  </si>
  <si>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3"/>
  </si>
  <si>
    <t>完成したExcelファイルを県へ送付</t>
    <rPh sb="0" eb="2">
      <t>カンセイ</t>
    </rPh>
    <rPh sb="14" eb="15">
      <t>ケン</t>
    </rPh>
    <rPh sb="16" eb="18">
      <t>ソウフ</t>
    </rPh>
    <phoneticPr fontId="3"/>
  </si>
  <si>
    <t>事業者の作業</t>
    <rPh sb="0" eb="3">
      <t>ジギョウシャ</t>
    </rPh>
    <rPh sb="4" eb="6">
      <t>サギョウ</t>
    </rPh>
    <phoneticPr fontId="3"/>
  </si>
  <si>
    <t>本ファイルの使い方</t>
    <rPh sb="0" eb="1">
      <t>ホン</t>
    </rPh>
    <rPh sb="6" eb="7">
      <t>ツカ</t>
    </rPh>
    <rPh sb="8" eb="9">
      <t>カタ</t>
    </rPh>
    <phoneticPr fontId="3"/>
  </si>
  <si>
    <t>（２）　事業所区分④に該当する介護施設等</t>
    <rPh sb="4" eb="7">
      <t>ジギョウショ</t>
    </rPh>
    <rPh sb="7" eb="9">
      <t>クブン</t>
    </rPh>
    <rPh sb="11" eb="13">
      <t>ガイトウ</t>
    </rPh>
    <rPh sb="15" eb="17">
      <t>カイゴ</t>
    </rPh>
    <rPh sb="17" eb="19">
      <t>シセツ</t>
    </rPh>
    <rPh sb="19" eb="20">
      <t>トウ</t>
    </rPh>
    <phoneticPr fontId="3"/>
  </si>
  <si>
    <r>
      <t>（１）　事業所区分①から③に該当する事業所・施設等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3"/>
  </si>
  <si>
    <t>（３）　事業所区分⑤に該当する高齢者施設等</t>
    <rPh sb="4" eb="7">
      <t>ジギョウショ</t>
    </rPh>
    <rPh sb="7" eb="9">
      <t>クブン</t>
    </rPh>
    <rPh sb="11" eb="13">
      <t>ガイトウ</t>
    </rPh>
    <rPh sb="15" eb="18">
      <t>コウレイシャ</t>
    </rPh>
    <rPh sb="18" eb="20">
      <t>シセツ</t>
    </rPh>
    <rPh sb="20" eb="21">
      <t>トウ</t>
    </rPh>
    <phoneticPr fontId="3"/>
  </si>
  <si>
    <r>
      <t>（４）　事業所区分⑥に該当する事業所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3"/>
  </si>
  <si>
    <r>
      <t>（５）　その他【共通】　</t>
    </r>
    <r>
      <rPr>
        <sz val="8"/>
        <rFont val="ＭＳ Ｐ明朝"/>
        <family val="1"/>
        <charset val="128"/>
      </rPr>
      <t>※(1)～(4)の他の取組がある場合には記載すること。</t>
    </r>
    <rPh sb="6" eb="7">
      <t>タ</t>
    </rPh>
    <rPh sb="8" eb="10">
      <t>キョウツウ</t>
    </rPh>
    <phoneticPr fontId="3"/>
  </si>
  <si>
    <t>③　山口県又は下関市から休業要請を受けた通所系サービス事業所、短期入所系サービス事業所</t>
    <rPh sb="5" eb="6">
      <t>マタ</t>
    </rPh>
    <phoneticPr fontId="3"/>
  </si>
  <si>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3"/>
  </si>
  <si>
    <t>①　利用者又は職員に感染者が発生した介護サービス事業所・施設等（職員に複数の濃厚接触者が発生した場合を含む）　</t>
    <phoneticPr fontId="3"/>
  </si>
  <si>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3"/>
  </si>
  <si>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</si>
  <si>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</si>
  <si>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①　事業所区分①又は③に該当する介護サービス事業所・施設等の連携先の介護サービス事業所・施設等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12" eb="14">
      <t>ガイトウ</t>
    </rPh>
    <rPh sb="30" eb="32">
      <t>レンケイ</t>
    </rPh>
    <rPh sb="32" eb="33">
      <t>サキ</t>
    </rPh>
    <rPh sb="34" eb="36">
      <t>カイゴ</t>
    </rPh>
    <rPh sb="40" eb="43">
      <t>ジギョウショ</t>
    </rPh>
    <rPh sb="44" eb="46">
      <t>シセツ</t>
    </rPh>
    <rPh sb="46" eb="47">
      <t>トウ</t>
    </rPh>
    <phoneticPr fontId="3"/>
  </si>
  <si>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3"/>
  </si>
  <si>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3"/>
  </si>
  <si>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</si>
  <si>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3"/>
  </si>
  <si>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3"/>
  </si>
  <si>
    <t>（令和５年度に生じた費用分）【R5.4.1～R5.5.7】</t>
    <rPh sb="1" eb="3">
      <t>レイワ</t>
    </rPh>
    <rPh sb="4" eb="6">
      <t>ネンド</t>
    </rPh>
    <rPh sb="7" eb="8">
      <t>ショウ</t>
    </rPh>
    <rPh sb="10" eb="13">
      <t>ヒヨウブン</t>
    </rPh>
    <phoneticPr fontId="3"/>
  </si>
  <si>
    <t>事業所・施設別一覧（令和５年度に生じた費用分）【R5.4.1～R5.5.7】</t>
    <rPh sb="10" eb="12">
      <t>レイワ</t>
    </rPh>
    <rPh sb="13" eb="15">
      <t>ネンド</t>
    </rPh>
    <rPh sb="16" eb="17">
      <t>ショウ</t>
    </rPh>
    <rPh sb="19" eb="22">
      <t>ヒヨウブン</t>
    </rPh>
    <phoneticPr fontId="3"/>
  </si>
  <si>
    <t>事業所・施設別個票（令和５年度に生じた費用分）【R5.4.1～R5.5.7】</t>
    <rPh sb="8" eb="9">
      <t>ヒョウ</t>
    </rPh>
    <rPh sb="10" eb="12">
      <t>レイワ</t>
    </rPh>
    <rPh sb="13" eb="15">
      <t>ネンド</t>
    </rPh>
    <rPh sb="16" eb="17">
      <t>ショウ</t>
    </rPh>
    <rPh sb="19" eb="22">
      <t>ヒヨウブン</t>
    </rPh>
    <phoneticPr fontId="3"/>
  </si>
  <si>
    <t>日数・人数等</t>
    <rPh sb="0" eb="2">
      <t>ニッスウ</t>
    </rPh>
    <rPh sb="3" eb="5">
      <t>ニンズウ</t>
    </rPh>
    <rPh sb="5" eb="6">
      <t>トウ</t>
    </rPh>
    <phoneticPr fontId="3"/>
  </si>
  <si>
    <t>合計（③）</t>
    <rPh sb="0" eb="2">
      <t>ゴウケイ</t>
    </rPh>
    <phoneticPr fontId="3"/>
  </si>
  <si>
    <t>　　</t>
    <phoneticPr fontId="3"/>
  </si>
  <si>
    <t>千円</t>
    <rPh sb="0" eb="2">
      <t>センエン</t>
    </rPh>
    <phoneticPr fontId="3"/>
  </si>
  <si>
    <t>基準額</t>
    <rPh sb="0" eb="3">
      <t>キジュンガク</t>
    </rPh>
    <phoneticPr fontId="3"/>
  </si>
  <si>
    <t>選定額(d)</t>
    <rPh sb="0" eb="2">
      <t>センテイ</t>
    </rPh>
    <rPh sb="2" eb="3">
      <t>ガク</t>
    </rPh>
    <phoneticPr fontId="3"/>
  </si>
  <si>
    <t>○積算内訳</t>
    <rPh sb="1" eb="3">
      <t>セキサン</t>
    </rPh>
    <rPh sb="3" eb="5">
      <t>ウチワケ</t>
    </rPh>
    <phoneticPr fontId="3"/>
  </si>
  <si>
    <t>②施設内療養費分</t>
    <rPh sb="1" eb="3">
      <t>シセツ</t>
    </rPh>
    <rPh sb="3" eb="4">
      <t>ナイ</t>
    </rPh>
    <rPh sb="4" eb="7">
      <t>リョウヨウヒ</t>
    </rPh>
    <rPh sb="7" eb="8">
      <t>ブン</t>
    </rPh>
    <phoneticPr fontId="3"/>
  </si>
  <si>
    <t>①施設内療養費以外</t>
    <rPh sb="1" eb="3">
      <t>シセツ</t>
    </rPh>
    <rPh sb="3" eb="4">
      <t>ナイ</t>
    </rPh>
    <rPh sb="4" eb="7">
      <t>リョウヨウヒ</t>
    </rPh>
    <rPh sb="7" eb="9">
      <t>イガイ</t>
    </rPh>
    <phoneticPr fontId="3"/>
  </si>
  <si>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3"/>
  </si>
  <si>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3"/>
  </si>
  <si>
    <t>実支出額①(b)</t>
    <rPh sb="0" eb="3">
      <t>ジツシシュツ</t>
    </rPh>
    <rPh sb="3" eb="4">
      <t>ガク</t>
    </rPh>
    <phoneticPr fontId="3"/>
  </si>
  <si>
    <t>実支出額②(c)</t>
    <rPh sb="0" eb="3">
      <t>ジツシシュツ</t>
    </rPh>
    <rPh sb="3" eb="4">
      <t>ガク</t>
    </rPh>
    <phoneticPr fontId="3"/>
  </si>
  <si>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「事業実績」</t>
    </r>
    <r>
      <rPr>
        <sz val="12"/>
        <color theme="1"/>
        <rFont val="ＭＳ 明朝"/>
        <family val="1"/>
        <charset val="128"/>
      </rPr>
      <t>にも正しく反映されていることを確認するとともに、</t>
    </r>
    <r>
      <rPr>
        <b/>
        <sz val="12"/>
        <color theme="1"/>
        <rFont val="ＭＳ 明朝"/>
        <family val="1"/>
        <charset val="128"/>
      </rPr>
      <t>「事業実績」</t>
    </r>
    <r>
      <rPr>
        <sz val="12"/>
        <color theme="1"/>
        <rFont val="ＭＳ 明朝"/>
        <family val="1"/>
        <charset val="128"/>
      </rPr>
      <t>の記入欄（水色セル）を記載</t>
    </r>
    <rPh sb="11" eb="12">
      <t>オヨ</t>
    </rPh>
    <rPh sb="21" eb="23">
      <t>イチラン</t>
    </rPh>
    <rPh sb="25" eb="27">
      <t>ナイヨウ</t>
    </rPh>
    <rPh sb="29" eb="31">
      <t>ジギョウ</t>
    </rPh>
    <rPh sb="31" eb="33">
      <t>ジッセキ</t>
    </rPh>
    <rPh sb="36" eb="37">
      <t>タダ</t>
    </rPh>
    <rPh sb="39" eb="41">
      <t>ハンエイ</t>
    </rPh>
    <rPh sb="49" eb="51">
      <t>カクニン</t>
    </rPh>
    <rPh sb="59" eb="61">
      <t>ジギョウ</t>
    </rPh>
    <rPh sb="61" eb="63">
      <t>ジッセキ</t>
    </rPh>
    <rPh sb="65" eb="68">
      <t>キニュウラン</t>
    </rPh>
    <rPh sb="69" eb="71">
      <t>ミズイロ</t>
    </rPh>
    <rPh sb="75" eb="77">
      <t>キサイ</t>
    </rPh>
    <phoneticPr fontId="3"/>
  </si>
  <si>
    <t>（別添７）</t>
    <rPh sb="1" eb="3">
      <t>ベッテン</t>
    </rPh>
    <phoneticPr fontId="3"/>
  </si>
  <si>
    <t>介護サービス事業所等に対するサービス継続支援事業実績</t>
    <rPh sb="0" eb="2">
      <t>カイゴ</t>
    </rPh>
    <rPh sb="6" eb="9">
      <t>ジギョウショ</t>
    </rPh>
    <rPh sb="9" eb="10">
      <t>トウ</t>
    </rPh>
    <rPh sb="11" eb="12">
      <t>タイ</t>
    </rPh>
    <rPh sb="18" eb="20">
      <t>ケイゾク</t>
    </rPh>
    <rPh sb="20" eb="22">
      <t>シエン</t>
    </rPh>
    <rPh sb="22" eb="24">
      <t>ジギョウ</t>
    </rPh>
    <rPh sb="24" eb="26">
      <t>ジッセキ</t>
    </rPh>
    <phoneticPr fontId="3"/>
  </si>
  <si>
    <t>事業実績</t>
    <rPh sb="0" eb="4">
      <t>ジギョウジッセキ</t>
    </rPh>
    <phoneticPr fontId="3"/>
  </si>
  <si>
    <t>実支出額①(円)</t>
    <rPh sb="0" eb="3">
      <t>ジツシシュツ</t>
    </rPh>
    <rPh sb="3" eb="4">
      <t>ガク</t>
    </rPh>
    <rPh sb="6" eb="7">
      <t>エン</t>
    </rPh>
    <phoneticPr fontId="3"/>
  </si>
  <si>
    <t>実支出額②(円)</t>
    <rPh sb="0" eb="4">
      <t>ジツシシュツガク</t>
    </rPh>
    <rPh sb="6" eb="7">
      <t>エン</t>
    </rPh>
    <phoneticPr fontId="3"/>
  </si>
  <si>
    <t>選定額計(h)</t>
    <rPh sb="0" eb="2">
      <t>センテイ</t>
    </rPh>
    <rPh sb="2" eb="3">
      <t>ガク</t>
    </rPh>
    <rPh sb="3" eb="4">
      <t>ケイ</t>
    </rPh>
    <phoneticPr fontId="3"/>
  </si>
  <si>
    <t>基準額(e)</t>
    <rPh sb="0" eb="2">
      <t>キジュン</t>
    </rPh>
    <rPh sb="2" eb="3">
      <t>ガク</t>
    </rPh>
    <phoneticPr fontId="3"/>
  </si>
  <si>
    <t>実支出額(f)</t>
    <rPh sb="0" eb="3">
      <t>ジツシシュツ</t>
    </rPh>
    <rPh sb="3" eb="4">
      <t>ガク</t>
    </rPh>
    <phoneticPr fontId="3"/>
  </si>
  <si>
    <t>選定額(g)</t>
    <rPh sb="0" eb="2">
      <t>センテイ</t>
    </rPh>
    <rPh sb="2" eb="3">
      <t>ガク</t>
    </rPh>
    <phoneticPr fontId="3"/>
  </si>
  <si>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3"/>
  </si>
  <si>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3"/>
  </si>
  <si>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3"/>
  </si>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</sst>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cellStyleXfs>
  <cellXfs count="468">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0" borderId="15" xfId="0" applyFont="1" applyBorder="1">
      <alignment vertical="center"/>
    </xf>
    <xf numFmtId="0" fontId="5" fillId="0" borderId="7" xfId="0" applyFont="1" applyBorder="1">
      <alignment vertical="center"/>
    </xf>
    <xf numFmtId="0" fontId="5" fillId="0" borderId="24" xfId="0" applyFont="1" applyBorder="1">
      <alignment vertical="center"/>
    </xf>
    <xf numFmtId="0" fontId="5" fillId="0" borderId="25" xfId="0" applyFont="1" applyBorder="1">
      <alignment vertical="center"/>
    </xf>
    <xf numFmtId="0" fontId="6" fillId="0" borderId="16" xfId="0" applyFont="1" applyBorder="1" applyAlignment="1">
      <alignment vertical="center"/>
    </xf>
    <xf numFmtId="0" fontId="6" fillId="0" borderId="23" xfId="0" applyFont="1" applyBorder="1" applyAlignment="1">
      <alignment vertical="center"/>
    </xf>
    <xf numFmtId="0" fontId="6" fillId="0" borderId="26" xfId="0" applyFont="1" applyBorder="1" applyAlignment="1">
      <alignment vertical="center"/>
    </xf>
    <xf numFmtId="0" fontId="6" fillId="0" borderId="29" xfId="0" applyFont="1" applyBorder="1" applyAlignment="1">
      <alignment vertical="center"/>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0" fillId="0" borderId="0" xfId="0" applyFont="1" applyFill="1" applyBorder="1">
      <alignment vertical="center"/>
    </xf>
    <xf numFmtId="0" fontId="11" fillId="0" borderId="0" xfId="0" applyFont="1" applyFill="1" applyBorder="1" applyAlignment="1">
      <alignment vertical="center"/>
    </xf>
    <xf numFmtId="0" fontId="10" fillId="0" borderId="5" xfId="0" applyFont="1" applyFill="1" applyBorder="1" applyAlignment="1">
      <alignment horizontal="center" vertical="center"/>
    </xf>
    <xf numFmtId="0" fontId="10" fillId="0" borderId="5" xfId="0" applyFont="1" applyFill="1" applyBorder="1" applyAlignment="1">
      <alignment vertical="center"/>
    </xf>
    <xf numFmtId="0" fontId="11" fillId="0" borderId="5" xfId="0" applyFont="1" applyFill="1" applyBorder="1" applyAlignment="1">
      <alignment vertical="center"/>
    </xf>
    <xf numFmtId="0" fontId="10" fillId="0" borderId="5" xfId="0" applyFont="1" applyFill="1" applyBorder="1" applyAlignment="1" applyProtection="1">
      <alignment vertical="center" shrinkToFit="1"/>
      <protection locked="0"/>
    </xf>
    <xf numFmtId="0" fontId="10" fillId="0" borderId="5" xfId="0" applyFont="1" applyFill="1" applyBorder="1" applyAlignment="1" applyProtection="1">
      <alignment vertical="center"/>
      <protection locked="0"/>
    </xf>
    <xf numFmtId="0" fontId="9" fillId="2" borderId="0" xfId="0" applyFont="1" applyFill="1" applyAlignment="1">
      <alignment horizontal="center" vertical="center"/>
    </xf>
    <xf numFmtId="0" fontId="9" fillId="2" borderId="0" xfId="0" applyFont="1" applyFill="1">
      <alignment vertical="center"/>
    </xf>
    <xf numFmtId="0" fontId="7" fillId="0" borderId="2" xfId="0" applyFont="1" applyBorder="1">
      <alignment vertical="center"/>
    </xf>
    <xf numFmtId="0" fontId="5" fillId="0" borderId="0" xfId="0" applyFont="1" applyBorder="1" applyAlignment="1">
      <alignment horizontal="center" vertical="center"/>
    </xf>
    <xf numFmtId="0" fontId="13" fillId="0" borderId="0" xfId="0" applyFont="1" applyFill="1">
      <alignment vertical="center"/>
    </xf>
    <xf numFmtId="0" fontId="13" fillId="0" borderId="5" xfId="0" applyFont="1" applyFill="1" applyBorder="1" applyAlignment="1">
      <alignment horizontal="left" vertical="center"/>
    </xf>
    <xf numFmtId="0" fontId="10" fillId="0" borderId="5" xfId="0" applyFont="1" applyFill="1" applyBorder="1">
      <alignment vertical="center"/>
    </xf>
    <xf numFmtId="0" fontId="10" fillId="0" borderId="8" xfId="0" applyFont="1" applyFill="1" applyBorder="1">
      <alignment vertical="center"/>
    </xf>
    <xf numFmtId="0" fontId="10" fillId="0" borderId="8" xfId="0" applyFont="1" applyFill="1" applyBorder="1" applyAlignment="1">
      <alignment vertical="center"/>
    </xf>
    <xf numFmtId="0" fontId="11" fillId="0" borderId="2" xfId="0" applyFont="1" applyFill="1" applyBorder="1" applyAlignment="1">
      <alignment vertical="center"/>
    </xf>
    <xf numFmtId="0" fontId="10" fillId="0" borderId="5" xfId="0" applyFont="1" applyFill="1" applyBorder="1" applyAlignment="1">
      <alignment horizontal="left" vertical="center"/>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11" fillId="0" borderId="10" xfId="0" applyFont="1" applyFill="1" applyBorder="1" applyAlignment="1">
      <alignment vertical="center" wrapText="1"/>
    </xf>
    <xf numFmtId="0" fontId="8" fillId="0" borderId="0" xfId="0" applyFont="1" applyFill="1" applyBorder="1" applyAlignment="1">
      <alignment horizontal="left" vertical="center"/>
    </xf>
    <xf numFmtId="0" fontId="13" fillId="0" borderId="5" xfId="0" applyFont="1" applyFill="1" applyBorder="1" applyAlignment="1">
      <alignment vertical="center"/>
    </xf>
    <xf numFmtId="0" fontId="11" fillId="0" borderId="0" xfId="0" applyFont="1" applyFill="1">
      <alignment vertical="center"/>
    </xf>
    <xf numFmtId="0" fontId="6"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1" fillId="0" borderId="0" xfId="0" applyFont="1" applyFill="1" applyAlignment="1"/>
    <xf numFmtId="0" fontId="10" fillId="0" borderId="0" xfId="0" applyFont="1" applyFill="1" applyBorder="1" applyAlignment="1">
      <alignment vertical="center"/>
    </xf>
    <xf numFmtId="0" fontId="15" fillId="0" borderId="0" xfId="0" applyFont="1" applyFill="1" applyBorder="1" applyAlignment="1">
      <alignment vertical="top"/>
    </xf>
    <xf numFmtId="0" fontId="9" fillId="0" borderId="0" xfId="0" applyFont="1">
      <alignment vertical="center"/>
    </xf>
    <xf numFmtId="0" fontId="6" fillId="0" borderId="3" xfId="0" applyFont="1" applyBorder="1" applyAlignment="1">
      <alignment vertical="center"/>
    </xf>
    <xf numFmtId="0" fontId="6" fillId="0" borderId="14" xfId="0" applyFont="1" applyBorder="1" applyAlignment="1">
      <alignment vertical="center"/>
    </xf>
    <xf numFmtId="176" fontId="6" fillId="0" borderId="22" xfId="0" applyNumberFormat="1" applyFont="1" applyBorder="1" applyAlignment="1">
      <alignment vertical="center"/>
    </xf>
    <xf numFmtId="176" fontId="6" fillId="0" borderId="25" xfId="0" applyNumberFormat="1" applyFont="1" applyBorder="1" applyAlignment="1">
      <alignment vertical="center"/>
    </xf>
    <xf numFmtId="0" fontId="16" fillId="0" borderId="0" xfId="0" applyFont="1">
      <alignment vertical="center"/>
    </xf>
    <xf numFmtId="0" fontId="11" fillId="0" borderId="0" xfId="0" applyFont="1" applyFill="1" applyAlignment="1">
      <alignment vertical="center" shrinkToFit="1"/>
    </xf>
    <xf numFmtId="0" fontId="7" fillId="0" borderId="21" xfId="0" applyFont="1" applyBorder="1">
      <alignment vertical="center"/>
    </xf>
    <xf numFmtId="0" fontId="6" fillId="0" borderId="22" xfId="0" applyFont="1" applyBorder="1" applyAlignment="1">
      <alignment vertical="center"/>
    </xf>
    <xf numFmtId="0" fontId="6" fillId="0" borderId="12" xfId="0" applyFont="1" applyBorder="1" applyAlignment="1">
      <alignment vertical="center"/>
    </xf>
    <xf numFmtId="176" fontId="6" fillId="0" borderId="14" xfId="0" applyNumberFormat="1" applyFont="1" applyBorder="1" applyAlignment="1">
      <alignment vertical="center"/>
    </xf>
    <xf numFmtId="176" fontId="6" fillId="0" borderId="8" xfId="0" applyNumberFormat="1" applyFont="1" applyBorder="1" applyAlignment="1">
      <alignment vertical="center"/>
    </xf>
    <xf numFmtId="176" fontId="6" fillId="0" borderId="28" xfId="0" applyNumberFormat="1" applyFont="1" applyBorder="1" applyAlignment="1">
      <alignment vertical="center"/>
    </xf>
    <xf numFmtId="0" fontId="9" fillId="0" borderId="0" xfId="0" applyFont="1" applyAlignment="1">
      <alignment horizontal="right" vertical="center"/>
    </xf>
    <xf numFmtId="0" fontId="10" fillId="3" borderId="36" xfId="0" applyFont="1" applyFill="1" applyBorder="1" applyAlignment="1">
      <alignment horizontal="center" vertical="center"/>
    </xf>
    <xf numFmtId="0" fontId="10" fillId="3" borderId="3" xfId="0" applyFont="1" applyFill="1" applyBorder="1" applyAlignment="1">
      <alignment horizontal="center"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11" fillId="0" borderId="0" xfId="0" applyFont="1" applyFill="1" applyBorder="1" applyAlignment="1">
      <alignment vertical="center" wrapText="1"/>
    </xf>
    <xf numFmtId="0" fontId="5" fillId="0" borderId="13" xfId="0" applyFont="1" applyFill="1" applyBorder="1">
      <alignment vertical="center"/>
    </xf>
    <xf numFmtId="0" fontId="5" fillId="0" borderId="14" xfId="0" applyFont="1" applyFill="1" applyBorder="1" applyAlignment="1">
      <alignment horizontal="center" vertical="center"/>
    </xf>
    <xf numFmtId="0" fontId="5" fillId="0" borderId="14" xfId="0" applyFont="1" applyFill="1" applyBorder="1">
      <alignment vertical="center"/>
    </xf>
    <xf numFmtId="0" fontId="5" fillId="0" borderId="16" xfId="0" applyFont="1" applyFill="1" applyBorder="1">
      <alignment vertical="center"/>
    </xf>
    <xf numFmtId="0" fontId="5" fillId="0" borderId="11" xfId="0" applyFont="1" applyFill="1" applyBorder="1">
      <alignment vertical="center"/>
    </xf>
    <xf numFmtId="0" fontId="5" fillId="0" borderId="8" xfId="0" applyFont="1" applyFill="1" applyBorder="1" applyAlignment="1">
      <alignment horizontal="center" vertical="center"/>
    </xf>
    <xf numFmtId="0" fontId="5" fillId="0" borderId="8" xfId="0" applyFont="1" applyFill="1" applyBorder="1">
      <alignment vertical="center"/>
    </xf>
    <xf numFmtId="0" fontId="5" fillId="0" borderId="12" xfId="0" applyFont="1" applyFill="1" applyBorder="1">
      <alignment vertical="center"/>
    </xf>
    <xf numFmtId="0" fontId="5" fillId="0" borderId="9"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lignment vertical="center"/>
    </xf>
    <xf numFmtId="0" fontId="5" fillId="0" borderId="10" xfId="0"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5" fillId="0" borderId="1" xfId="0" applyFont="1" applyFill="1" applyBorder="1">
      <alignment vertical="center"/>
    </xf>
    <xf numFmtId="0" fontId="5" fillId="0" borderId="2" xfId="0" applyFont="1" applyFill="1" applyBorder="1" applyAlignment="1">
      <alignment horizontal="center" vertical="center"/>
    </xf>
    <xf numFmtId="0" fontId="5" fillId="0" borderId="2" xfId="0" applyFont="1" applyFill="1" applyBorder="1">
      <alignment vertical="center"/>
    </xf>
    <xf numFmtId="0" fontId="5" fillId="0" borderId="3" xfId="0" applyFont="1" applyFill="1" applyBorder="1">
      <alignment vertical="center"/>
    </xf>
    <xf numFmtId="0" fontId="5" fillId="0" borderId="5" xfId="0" applyFont="1" applyFill="1" applyBorder="1" applyAlignment="1">
      <alignment horizontal="center" vertical="center"/>
    </xf>
    <xf numFmtId="0" fontId="10" fillId="0" borderId="4" xfId="0" applyFont="1" applyFill="1" applyBorder="1" applyAlignment="1">
      <alignment horizontal="left" vertical="center"/>
    </xf>
    <xf numFmtId="0" fontId="10" fillId="0" borderId="19" xfId="0" applyFont="1" applyFill="1" applyBorder="1">
      <alignment vertical="center"/>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2" xfId="0" applyFont="1" applyFill="1" applyBorder="1" applyAlignment="1">
      <alignment vertical="center" wrapText="1"/>
    </xf>
    <xf numFmtId="0" fontId="11" fillId="0" borderId="3" xfId="0" applyFont="1" applyFill="1" applyBorder="1" applyAlignment="1">
      <alignment vertical="center" wrapText="1"/>
    </xf>
    <xf numFmtId="0" fontId="10" fillId="0" borderId="9" xfId="0" applyFont="1" applyFill="1" applyBorder="1" applyAlignment="1">
      <alignment vertical="center"/>
    </xf>
    <xf numFmtId="0" fontId="9" fillId="0" borderId="0" xfId="0" applyFont="1" applyFill="1" applyAlignment="1">
      <alignment horizontal="center" vertical="center"/>
    </xf>
    <xf numFmtId="0" fontId="10" fillId="4" borderId="5" xfId="0" applyFont="1" applyFill="1" applyBorder="1" applyAlignment="1" applyProtection="1">
      <alignment vertical="center" shrinkToFit="1"/>
      <protection locked="0"/>
    </xf>
    <xf numFmtId="0" fontId="10" fillId="4" borderId="5" xfId="0" applyFont="1" applyFill="1" applyBorder="1" applyAlignment="1" applyProtection="1">
      <alignment vertical="center"/>
      <protection locked="0"/>
    </xf>
    <xf numFmtId="0" fontId="17" fillId="0" borderId="0" xfId="0" applyFont="1">
      <alignment vertical="center"/>
    </xf>
    <xf numFmtId="0" fontId="10" fillId="3" borderId="68" xfId="0" applyFont="1" applyFill="1" applyBorder="1" applyAlignment="1">
      <alignment horizontal="center" vertical="center"/>
    </xf>
    <xf numFmtId="178" fontId="9" fillId="0" borderId="1" xfId="0" applyNumberFormat="1" applyFont="1" applyBorder="1" applyAlignment="1">
      <alignment horizontal="center" vertical="center" shrinkToFit="1"/>
    </xf>
    <xf numFmtId="178" fontId="9" fillId="0" borderId="36" xfId="0" applyNumberFormat="1" applyFont="1" applyBorder="1" applyAlignment="1">
      <alignment horizontal="center" vertical="center" shrinkToFit="1"/>
    </xf>
    <xf numFmtId="178" fontId="9" fillId="0" borderId="36" xfId="4" applyNumberFormat="1" applyFont="1" applyBorder="1" applyAlignment="1">
      <alignment horizontal="right" vertical="center" shrinkToFit="1"/>
    </xf>
    <xf numFmtId="178" fontId="9" fillId="0" borderId="67" xfId="4" applyNumberFormat="1" applyFont="1" applyBorder="1" applyAlignment="1">
      <alignment horizontal="right" vertical="center" shrinkToFit="1"/>
    </xf>
    <xf numFmtId="178" fontId="9" fillId="0" borderId="3" xfId="4" applyNumberFormat="1" applyFont="1" applyBorder="1" applyAlignment="1">
      <alignment horizontal="right" vertical="center" shrinkToFit="1"/>
    </xf>
    <xf numFmtId="178" fontId="9" fillId="0" borderId="38" xfId="4" applyNumberFormat="1" applyFont="1" applyBorder="1" applyAlignment="1">
      <alignment horizontal="right" vertical="center" shrinkToFit="1"/>
    </xf>
    <xf numFmtId="0" fontId="10" fillId="0" borderId="0" xfId="0" applyFont="1" applyAlignment="1">
      <alignment horizontal="center" vertical="center" shrinkToFi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left" vertical="center"/>
    </xf>
    <xf numFmtId="178" fontId="9" fillId="0" borderId="66" xfId="4" applyNumberFormat="1" applyFont="1" applyBorder="1" applyAlignment="1">
      <alignment horizontal="right" vertical="center" shrinkToFit="1"/>
    </xf>
    <xf numFmtId="0" fontId="18" fillId="0" borderId="0" xfId="0" applyFont="1" applyAlignment="1">
      <alignment vertical="center"/>
    </xf>
    <xf numFmtId="0" fontId="17" fillId="0" borderId="0" xfId="0" applyFont="1" applyAlignment="1">
      <alignment horizontal="left" vertical="top"/>
    </xf>
    <xf numFmtId="0" fontId="19" fillId="0" borderId="0" xfId="0" applyFont="1" applyAlignment="1">
      <alignment horizontal="left" vertical="top"/>
    </xf>
    <xf numFmtId="0" fontId="17" fillId="0" borderId="36" xfId="0" applyFont="1" applyBorder="1" applyAlignment="1">
      <alignment horizontal="center" vertical="center"/>
    </xf>
    <xf numFmtId="0" fontId="19" fillId="0" borderId="36" xfId="0" applyFont="1" applyBorder="1" applyAlignment="1">
      <alignment horizontal="center" vertical="top"/>
    </xf>
    <xf numFmtId="0" fontId="19" fillId="0" borderId="36" xfId="0" applyFont="1" applyBorder="1" applyAlignment="1">
      <alignment horizontal="left" vertical="top" wrapText="1"/>
    </xf>
    <xf numFmtId="0" fontId="19" fillId="0" borderId="18" xfId="0" applyFont="1" applyBorder="1" applyAlignment="1">
      <alignment horizontal="left" vertical="top" wrapText="1"/>
    </xf>
    <xf numFmtId="0" fontId="0" fillId="0" borderId="0" xfId="0" applyFill="1">
      <alignment vertical="center"/>
    </xf>
    <xf numFmtId="176" fontId="6" fillId="0" borderId="2" xfId="0" applyNumberFormat="1" applyFont="1" applyBorder="1" applyAlignment="1">
      <alignment vertical="center"/>
    </xf>
    <xf numFmtId="178" fontId="9" fillId="4" borderId="38" xfId="4" applyNumberFormat="1" applyFont="1" applyFill="1" applyBorder="1" applyAlignment="1" applyProtection="1">
      <alignment horizontal="right" vertical="center" shrinkToFit="1"/>
      <protection locked="0"/>
    </xf>
    <xf numFmtId="0" fontId="5" fillId="0" borderId="5" xfId="0" applyFont="1" applyBorder="1" applyProtection="1">
      <alignment vertical="center"/>
      <protection locked="0"/>
    </xf>
    <xf numFmtId="0" fontId="5" fillId="0" borderId="6" xfId="0" applyFont="1" applyBorder="1" applyProtection="1">
      <alignment vertical="center"/>
      <protection locked="0"/>
    </xf>
    <xf numFmtId="0" fontId="21" fillId="0" borderId="36" xfId="0" applyFont="1" applyBorder="1" applyAlignment="1">
      <alignment horizontal="left" vertical="top" wrapText="1"/>
    </xf>
    <xf numFmtId="178" fontId="9" fillId="0" borderId="70" xfId="4" applyNumberFormat="1" applyFont="1" applyBorder="1" applyAlignment="1">
      <alignment horizontal="right" vertical="center" shrinkToFit="1"/>
    </xf>
    <xf numFmtId="178" fontId="9" fillId="0" borderId="69" xfId="4" applyNumberFormat="1" applyFont="1" applyBorder="1" applyAlignment="1">
      <alignment horizontal="right" vertical="center" shrinkToFit="1"/>
    </xf>
    <xf numFmtId="178" fontId="9" fillId="0" borderId="71" xfId="4" applyNumberFormat="1" applyFont="1" applyBorder="1" applyAlignment="1">
      <alignment horizontal="right" vertical="center" shrinkToFit="1"/>
    </xf>
    <xf numFmtId="0" fontId="10" fillId="0" borderId="4" xfId="0" applyFont="1" applyFill="1" applyBorder="1" applyAlignment="1">
      <alignment vertical="center"/>
    </xf>
    <xf numFmtId="0" fontId="10" fillId="0" borderId="11" xfId="0" applyFont="1" applyFill="1" applyBorder="1" applyAlignment="1">
      <alignment vertical="center"/>
    </xf>
    <xf numFmtId="0" fontId="10" fillId="0" borderId="12" xfId="0" applyFont="1" applyFill="1" applyBorder="1" applyAlignment="1">
      <alignment vertical="center"/>
    </xf>
    <xf numFmtId="0" fontId="11" fillId="0" borderId="6" xfId="0" applyFont="1" applyFill="1" applyBorder="1" applyAlignment="1">
      <alignment vertical="center"/>
    </xf>
    <xf numFmtId="0" fontId="10" fillId="0" borderId="10" xfId="0" applyFont="1" applyFill="1" applyBorder="1" applyAlignment="1">
      <alignment vertical="center"/>
    </xf>
    <xf numFmtId="0" fontId="15" fillId="0" borderId="36" xfId="0" applyFont="1" applyFill="1" applyBorder="1" applyAlignment="1">
      <alignment horizontal="center" vertical="center" wrapText="1"/>
    </xf>
    <xf numFmtId="0" fontId="10" fillId="0" borderId="20" xfId="0" applyFont="1" applyFill="1" applyBorder="1" applyAlignment="1">
      <alignment vertical="center"/>
    </xf>
    <xf numFmtId="0" fontId="10" fillId="0" borderId="19" xfId="0" applyFont="1" applyFill="1" applyBorder="1" applyAlignment="1">
      <alignment vertical="center"/>
    </xf>
    <xf numFmtId="0" fontId="11" fillId="0" borderId="5" xfId="0" applyFont="1" applyFill="1" applyBorder="1" applyAlignment="1" applyProtection="1">
      <alignment vertical="center"/>
      <protection locked="0"/>
    </xf>
    <xf numFmtId="0" fontId="11" fillId="0" borderId="9" xfId="0" applyFont="1" applyFill="1" applyBorder="1" applyAlignment="1">
      <alignment vertical="center" wrapText="1"/>
    </xf>
    <xf numFmtId="0" fontId="11" fillId="0" borderId="5" xfId="0" applyFont="1" applyFill="1" applyBorder="1" applyAlignment="1">
      <alignment horizontal="left" vertical="center"/>
    </xf>
    <xf numFmtId="0" fontId="10" fillId="0" borderId="2" xfId="0" applyFont="1" applyFill="1" applyBorder="1" applyAlignment="1">
      <alignment horizontal="center" vertical="center"/>
    </xf>
    <xf numFmtId="0" fontId="9" fillId="0" borderId="8" xfId="0" applyFont="1" applyFill="1" applyBorder="1" applyAlignment="1">
      <alignment horizontal="center" vertical="center"/>
    </xf>
    <xf numFmtId="0" fontId="13" fillId="0" borderId="0" xfId="0" applyFont="1" applyFill="1" applyBorder="1" applyAlignment="1">
      <alignment horizontal="center" vertical="center" wrapText="1"/>
    </xf>
    <xf numFmtId="0" fontId="8" fillId="0" borderId="8" xfId="0" applyFont="1" applyFill="1" applyBorder="1">
      <alignment vertical="center"/>
    </xf>
    <xf numFmtId="0" fontId="9" fillId="0" borderId="8" xfId="0" applyFont="1" applyFill="1" applyBorder="1">
      <alignment vertical="center"/>
    </xf>
    <xf numFmtId="0" fontId="11" fillId="0" borderId="5" xfId="0" applyFont="1" applyFill="1" applyBorder="1" applyAlignment="1">
      <alignment horizontal="left" vertical="center" shrinkToFit="1"/>
    </xf>
    <xf numFmtId="0" fontId="11" fillId="0" borderId="0" xfId="0" applyFont="1" applyFill="1" applyBorder="1" applyAlignment="1">
      <alignment horizontal="left" vertical="center" shrinkToFit="1"/>
    </xf>
    <xf numFmtId="0" fontId="10" fillId="0" borderId="0" xfId="0" applyFont="1" applyFill="1" applyBorder="1" applyAlignment="1">
      <alignment horizontal="left" vertical="center"/>
    </xf>
    <xf numFmtId="0" fontId="10"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8" xfId="0" applyFont="1" applyFill="1" applyBorder="1" applyAlignment="1">
      <alignment vertical="center" wrapText="1"/>
    </xf>
    <xf numFmtId="0" fontId="11" fillId="0" borderId="0" xfId="0" applyFont="1" applyFill="1" applyBorder="1" applyAlignment="1">
      <alignment horizontal="left" vertical="center"/>
    </xf>
    <xf numFmtId="0" fontId="26" fillId="0" borderId="0" xfId="0" applyFont="1" applyFill="1" applyAlignment="1">
      <alignment horizontal="left" vertical="center"/>
    </xf>
    <xf numFmtId="0" fontId="0" fillId="0" borderId="0" xfId="0" applyFont="1" applyFill="1">
      <alignment vertical="center"/>
    </xf>
    <xf numFmtId="0" fontId="10" fillId="4" borderId="4" xfId="0" applyFont="1" applyFill="1" applyBorder="1" applyAlignment="1">
      <alignment vertical="center"/>
    </xf>
    <xf numFmtId="0" fontId="11" fillId="4" borderId="5" xfId="0" applyFont="1" applyFill="1" applyBorder="1" applyAlignment="1">
      <alignment vertical="center" wrapText="1"/>
    </xf>
    <xf numFmtId="0" fontId="11" fillId="4" borderId="5" xfId="0" applyFont="1" applyFill="1" applyBorder="1" applyAlignment="1">
      <alignment vertical="center"/>
    </xf>
    <xf numFmtId="0" fontId="10" fillId="4" borderId="5" xfId="0" applyFont="1" applyFill="1" applyBorder="1" applyAlignment="1">
      <alignment vertical="center"/>
    </xf>
    <xf numFmtId="0" fontId="11" fillId="4" borderId="2" xfId="0" applyFont="1" applyFill="1" applyBorder="1" applyAlignment="1">
      <alignment vertical="center"/>
    </xf>
    <xf numFmtId="0" fontId="11" fillId="4" borderId="2" xfId="0" applyFont="1" applyFill="1" applyBorder="1" applyAlignment="1">
      <alignment vertical="center" wrapText="1"/>
    </xf>
    <xf numFmtId="0" fontId="11" fillId="4" borderId="4" xfId="0" applyFont="1" applyFill="1" applyBorder="1" applyAlignment="1">
      <alignment vertical="center" wrapText="1"/>
    </xf>
    <xf numFmtId="0" fontId="13" fillId="4" borderId="5" xfId="0" applyFont="1" applyFill="1" applyBorder="1" applyAlignment="1">
      <alignment vertical="center"/>
    </xf>
    <xf numFmtId="0" fontId="13" fillId="4" borderId="0" xfId="0" applyFont="1" applyFill="1" applyBorder="1" applyAlignment="1">
      <alignment vertical="center"/>
    </xf>
    <xf numFmtId="0" fontId="8" fillId="0" borderId="0" xfId="0" applyFont="1" applyFill="1" applyBorder="1" applyAlignment="1"/>
    <xf numFmtId="0" fontId="8" fillId="0" borderId="8" xfId="0" applyFont="1" applyFill="1" applyBorder="1" applyAlignment="1">
      <alignment vertical="top"/>
    </xf>
    <xf numFmtId="0" fontId="9" fillId="0" borderId="0" xfId="0" applyFont="1" applyFill="1" applyBorder="1" applyAlignment="1">
      <alignment horizontal="center" vertical="center"/>
    </xf>
    <xf numFmtId="0" fontId="9" fillId="0" borderId="0" xfId="0" applyFont="1" applyFill="1" applyBorder="1">
      <alignment vertical="center"/>
    </xf>
    <xf numFmtId="0" fontId="10" fillId="0" borderId="2" xfId="0" applyFont="1" applyFill="1" applyBorder="1" applyAlignment="1">
      <alignment horizontal="center" vertical="center"/>
    </xf>
    <xf numFmtId="0" fontId="10" fillId="0" borderId="2" xfId="0" applyFont="1" applyFill="1" applyBorder="1" applyAlignment="1" applyProtection="1">
      <alignment vertical="center" shrinkToFit="1"/>
      <protection locked="0"/>
    </xf>
    <xf numFmtId="0" fontId="10" fillId="0" borderId="2" xfId="0" applyFont="1" applyFill="1" applyBorder="1" applyAlignment="1">
      <alignment vertical="center" textRotation="255"/>
    </xf>
    <xf numFmtId="0" fontId="10" fillId="0" borderId="2" xfId="0" applyFont="1" applyFill="1" applyBorder="1">
      <alignment vertical="center"/>
    </xf>
    <xf numFmtId="0" fontId="10" fillId="0" borderId="2" xfId="0" applyFont="1" applyFill="1" applyBorder="1" applyAlignment="1" applyProtection="1">
      <alignment vertical="center"/>
      <protection locked="0"/>
    </xf>
    <xf numFmtId="176" fontId="10" fillId="0" borderId="2" xfId="0" applyNumberFormat="1" applyFont="1" applyFill="1" applyBorder="1" applyAlignment="1">
      <alignment vertical="center"/>
    </xf>
    <xf numFmtId="0" fontId="10" fillId="0" borderId="3" xfId="0" applyFont="1" applyFill="1" applyBorder="1" applyAlignment="1" applyProtection="1">
      <alignment vertical="center" shrinkToFit="1"/>
      <protection locked="0"/>
    </xf>
    <xf numFmtId="0" fontId="9" fillId="0" borderId="11" xfId="0" applyFont="1" applyFill="1" applyBorder="1">
      <alignment vertical="center"/>
    </xf>
    <xf numFmtId="0" fontId="11" fillId="0" borderId="8" xfId="0" applyFont="1" applyFill="1" applyBorder="1" applyAlignment="1">
      <alignment horizontal="left" vertical="center" shrinkToFit="1"/>
    </xf>
    <xf numFmtId="178" fontId="9" fillId="0" borderId="72" xfId="4" applyNumberFormat="1" applyFont="1" applyBorder="1" applyAlignment="1">
      <alignment horizontal="right" vertical="center" shrinkToFit="1"/>
    </xf>
    <xf numFmtId="178" fontId="9" fillId="0" borderId="18"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18" xfId="4" applyNumberFormat="1" applyFont="1" applyBorder="1" applyAlignment="1">
      <alignment horizontal="right" vertical="center" shrinkToFit="1"/>
    </xf>
    <xf numFmtId="178" fontId="9" fillId="0" borderId="6" xfId="4" applyNumberFormat="1" applyFont="1" applyBorder="1" applyAlignment="1">
      <alignment horizontal="right" vertical="center" shrinkToFit="1"/>
    </xf>
    <xf numFmtId="178" fontId="9" fillId="0" borderId="73" xfId="4" applyNumberFormat="1" applyFont="1" applyBorder="1" applyAlignment="1">
      <alignment horizontal="right" vertical="center" shrinkToFit="1"/>
    </xf>
    <xf numFmtId="178" fontId="9" fillId="0" borderId="74" xfId="4" applyNumberFormat="1" applyFont="1" applyBorder="1" applyAlignment="1">
      <alignment horizontal="right" vertical="center" shrinkToFit="1"/>
    </xf>
    <xf numFmtId="178" fontId="9" fillId="4" borderId="74" xfId="4" applyNumberFormat="1" applyFont="1" applyFill="1" applyBorder="1" applyAlignment="1" applyProtection="1">
      <alignment horizontal="right" vertical="center" shrinkToFit="1"/>
      <protection locked="0"/>
    </xf>
    <xf numFmtId="176" fontId="10" fillId="0" borderId="0" xfId="0" applyNumberFormat="1" applyFont="1" applyFill="1" applyBorder="1" applyAlignment="1">
      <alignment vertical="center"/>
    </xf>
    <xf numFmtId="0" fontId="8" fillId="0" borderId="0" xfId="0" applyFont="1" applyFill="1" applyBorder="1">
      <alignment vertical="center"/>
    </xf>
    <xf numFmtId="0" fontId="6" fillId="0" borderId="8" xfId="0" applyFont="1" applyFill="1" applyBorder="1" applyAlignment="1">
      <alignment vertical="center"/>
    </xf>
    <xf numFmtId="176" fontId="6" fillId="0" borderId="8" xfId="0" applyNumberFormat="1" applyFont="1" applyFill="1" applyBorder="1" applyAlignment="1">
      <alignment vertical="center" shrinkToFit="1"/>
    </xf>
    <xf numFmtId="0" fontId="13" fillId="3" borderId="36" xfId="0" applyFont="1" applyFill="1" applyBorder="1" applyAlignment="1">
      <alignment horizontal="center" vertical="center"/>
    </xf>
    <xf numFmtId="178" fontId="9" fillId="0" borderId="82" xfId="4" applyNumberFormat="1" applyFont="1" applyBorder="1" applyAlignment="1">
      <alignment horizontal="right" vertical="center" shrinkToFit="1"/>
    </xf>
    <xf numFmtId="178" fontId="9" fillId="0" borderId="83" xfId="4" applyNumberFormat="1" applyFont="1" applyBorder="1" applyAlignment="1">
      <alignment horizontal="right" vertical="center" shrinkToFit="1"/>
    </xf>
    <xf numFmtId="178" fontId="9" fillId="0" borderId="75" xfId="4" applyNumberFormat="1" applyFont="1" applyBorder="1" applyAlignment="1">
      <alignment horizontal="right" vertical="center" shrinkToFit="1"/>
    </xf>
    <xf numFmtId="0" fontId="10" fillId="3" borderId="37" xfId="0" applyFont="1" applyFill="1" applyBorder="1" applyAlignment="1">
      <alignment horizontal="center" vertical="center"/>
    </xf>
    <xf numFmtId="0" fontId="10" fillId="3" borderId="36" xfId="0" applyFont="1" applyFill="1" applyBorder="1" applyAlignment="1">
      <alignment horizontal="center" vertical="center"/>
    </xf>
    <xf numFmtId="176" fontId="5" fillId="0" borderId="21" xfId="0" applyNumberFormat="1" applyFont="1" applyBorder="1" applyAlignment="1">
      <alignment vertical="center"/>
    </xf>
    <xf numFmtId="176" fontId="5" fillId="0" borderId="22" xfId="0" applyNumberFormat="1" applyFont="1" applyBorder="1" applyAlignment="1">
      <alignment vertical="center"/>
    </xf>
    <xf numFmtId="176" fontId="5" fillId="0" borderId="15" xfId="0" applyNumberFormat="1" applyFont="1" applyBorder="1" applyAlignment="1">
      <alignment vertical="center"/>
    </xf>
    <xf numFmtId="176" fontId="5" fillId="0" borderId="7" xfId="0" applyNumberFormat="1" applyFont="1" applyBorder="1" applyAlignment="1">
      <alignment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176" fontId="5" fillId="0" borderId="27" xfId="0" applyNumberFormat="1" applyFont="1" applyBorder="1" applyAlignment="1">
      <alignment vertical="center"/>
    </xf>
    <xf numFmtId="176" fontId="5" fillId="0" borderId="28" xfId="0" applyNumberFormat="1" applyFont="1" applyBorder="1" applyAlignment="1">
      <alignment vertical="center"/>
    </xf>
    <xf numFmtId="176" fontId="5" fillId="0" borderId="24" xfId="0" applyNumberFormat="1" applyFont="1" applyBorder="1" applyAlignment="1">
      <alignment vertical="center"/>
    </xf>
    <xf numFmtId="176" fontId="5" fillId="0" borderId="25" xfId="0" applyNumberFormat="1" applyFont="1" applyBorder="1" applyAlignment="1">
      <alignment vertical="center"/>
    </xf>
    <xf numFmtId="176" fontId="5" fillId="0" borderId="13" xfId="0" applyNumberFormat="1" applyFont="1" applyBorder="1" applyAlignment="1">
      <alignment vertical="center"/>
    </xf>
    <xf numFmtId="176" fontId="5" fillId="0" borderId="14" xfId="0" applyNumberFormat="1" applyFont="1" applyBorder="1" applyAlignment="1">
      <alignment vertical="center"/>
    </xf>
    <xf numFmtId="176" fontId="5" fillId="0" borderId="11" xfId="0" applyNumberFormat="1" applyFont="1" applyBorder="1" applyAlignment="1">
      <alignment vertical="center"/>
    </xf>
    <xf numFmtId="176" fontId="5" fillId="0" borderId="8" xfId="0" applyNumberFormat="1" applyFont="1" applyBorder="1" applyAlignment="1">
      <alignment vertical="center"/>
    </xf>
    <xf numFmtId="0" fontId="5" fillId="4" borderId="1"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5" fillId="4" borderId="3" xfId="0" applyFont="1" applyFill="1" applyBorder="1" applyAlignment="1" applyProtection="1">
      <alignment vertical="center"/>
      <protection locked="0"/>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4" borderId="1" xfId="0" applyFont="1" applyFill="1" applyBorder="1" applyAlignment="1" applyProtection="1">
      <alignment vertical="center" shrinkToFit="1"/>
      <protection locked="0"/>
    </xf>
    <xf numFmtId="0" fontId="5" fillId="4" borderId="2" xfId="0" applyFont="1" applyFill="1" applyBorder="1" applyAlignment="1" applyProtection="1">
      <alignment vertical="center" shrinkToFit="1"/>
      <protection locked="0"/>
    </xf>
    <xf numFmtId="0" fontId="5" fillId="4" borderId="3" xfId="0" applyFont="1" applyFill="1" applyBorder="1" applyAlignment="1" applyProtection="1">
      <alignment vertical="center" shrinkToFit="1"/>
      <protection locked="0"/>
    </xf>
    <xf numFmtId="0" fontId="17" fillId="0" borderId="0" xfId="0" applyFont="1" applyAlignment="1">
      <alignment horizontal="center" vertical="center"/>
    </xf>
    <xf numFmtId="0" fontId="5" fillId="0" borderId="0" xfId="0" applyFont="1" applyAlignment="1">
      <alignment horizontal="center" vertical="center"/>
    </xf>
    <xf numFmtId="49" fontId="5" fillId="4" borderId="5" xfId="0" applyNumberFormat="1" applyFont="1" applyFill="1" applyBorder="1" applyAlignment="1" applyProtection="1">
      <alignment horizontal="center" vertical="center"/>
      <protection locked="0"/>
    </xf>
    <xf numFmtId="0" fontId="5" fillId="4" borderId="9" xfId="0" applyFont="1" applyFill="1" applyBorder="1" applyAlignment="1" applyProtection="1">
      <alignment vertical="center"/>
      <protection locked="0"/>
    </xf>
    <xf numFmtId="0" fontId="5" fillId="4" borderId="0" xfId="0" applyFont="1" applyFill="1" applyBorder="1" applyAlignment="1" applyProtection="1">
      <alignment vertical="center"/>
      <protection locked="0"/>
    </xf>
    <xf numFmtId="0" fontId="5" fillId="4" borderId="10" xfId="0" applyFont="1" applyFill="1" applyBorder="1" applyAlignment="1" applyProtection="1">
      <alignment vertical="center"/>
      <protection locked="0"/>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12" xfId="0" applyFont="1" applyFill="1" applyBorder="1" applyAlignment="1" applyProtection="1">
      <alignment vertical="center"/>
      <protection locked="0"/>
    </xf>
    <xf numFmtId="0" fontId="5" fillId="4" borderId="15" xfId="0" applyFont="1" applyFill="1" applyBorder="1" applyAlignment="1" applyProtection="1">
      <alignment vertical="center"/>
      <protection locked="0"/>
    </xf>
    <xf numFmtId="0" fontId="5" fillId="4" borderId="7" xfId="0" applyFont="1" applyFill="1" applyBorder="1" applyAlignment="1" applyProtection="1">
      <alignment vertical="center"/>
      <protection locked="0"/>
    </xf>
    <xf numFmtId="0" fontId="5" fillId="4" borderId="17" xfId="0" applyFont="1" applyFill="1" applyBorder="1" applyAlignment="1" applyProtection="1">
      <alignment vertical="center"/>
      <protection locked="0"/>
    </xf>
    <xf numFmtId="0" fontId="5" fillId="4" borderId="13" xfId="0" applyFont="1" applyFill="1" applyBorder="1" applyAlignment="1" applyProtection="1">
      <alignment vertical="center"/>
      <protection locked="0"/>
    </xf>
    <xf numFmtId="0" fontId="5" fillId="4" borderId="14" xfId="0" applyFont="1" applyFill="1" applyBorder="1" applyAlignment="1" applyProtection="1">
      <alignment vertical="center"/>
      <protection locked="0"/>
    </xf>
    <xf numFmtId="0" fontId="5" fillId="4" borderId="16" xfId="0" applyFont="1" applyFill="1" applyBorder="1" applyAlignment="1" applyProtection="1">
      <alignment vertical="center"/>
      <protection locked="0"/>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5" fillId="0" borderId="21" xfId="0" applyFont="1" applyBorder="1" applyAlignment="1">
      <alignment vertical="center"/>
    </xf>
    <xf numFmtId="0" fontId="5" fillId="0" borderId="22" xfId="0" applyFont="1" applyBorder="1" applyAlignment="1">
      <alignment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8" xfId="0" applyFont="1" applyBorder="1" applyAlignment="1">
      <alignment horizontal="center" vertical="center" textRotation="255" shrinkToFit="1"/>
    </xf>
    <xf numFmtId="0" fontId="5" fillId="0" borderId="20" xfId="0" applyFont="1" applyBorder="1" applyAlignment="1">
      <alignment horizontal="center" vertical="center" textRotation="255" shrinkToFit="1"/>
    </xf>
    <xf numFmtId="0" fontId="5" fillId="0" borderId="0" xfId="0" applyFont="1" applyBorder="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20" fillId="0" borderId="0" xfId="0" applyFont="1" applyAlignment="1">
      <alignment horizontal="center" vertical="center"/>
    </xf>
    <xf numFmtId="178" fontId="9" fillId="0" borderId="75" xfId="0" applyNumberFormat="1" applyFont="1" applyBorder="1" applyAlignment="1">
      <alignment horizontal="center" vertical="center" shrinkToFit="1"/>
    </xf>
    <xf numFmtId="178" fontId="9" fillId="0" borderId="76" xfId="0" applyNumberFormat="1" applyFont="1" applyBorder="1" applyAlignment="1">
      <alignment horizontal="center" vertical="center" shrinkToFit="1"/>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9" fillId="3" borderId="36" xfId="0" applyFont="1" applyFill="1" applyBorder="1" applyAlignment="1">
      <alignment horizontal="center" vertical="center" shrinkToFit="1"/>
    </xf>
    <xf numFmtId="0" fontId="10" fillId="3" borderId="36" xfId="0" applyFont="1" applyFill="1" applyBorder="1" applyAlignment="1">
      <alignment horizontal="center" vertical="center" wrapText="1"/>
    </xf>
    <xf numFmtId="0" fontId="10" fillId="3" borderId="1"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6"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9" fillId="0" borderId="36" xfId="0" applyFont="1" applyFill="1" applyBorder="1" applyAlignment="1">
      <alignment horizontal="center" vertical="center"/>
    </xf>
    <xf numFmtId="0" fontId="11" fillId="4" borderId="43" xfId="0" applyFont="1" applyFill="1" applyBorder="1" applyAlignment="1" applyProtection="1">
      <alignment vertical="center" shrinkToFit="1"/>
      <protection locked="0"/>
    </xf>
    <xf numFmtId="0" fontId="11" fillId="4" borderId="44" xfId="0" applyFont="1" applyFill="1" applyBorder="1" applyAlignment="1" applyProtection="1">
      <alignment vertical="center" shrinkToFit="1"/>
      <protection locked="0"/>
    </xf>
    <xf numFmtId="0" fontId="11" fillId="4" borderId="45" xfId="0" applyFont="1" applyFill="1" applyBorder="1" applyAlignment="1" applyProtection="1">
      <alignment vertical="center" shrinkToFit="1"/>
      <protection locked="0"/>
    </xf>
    <xf numFmtId="177" fontId="11" fillId="4" borderId="43" xfId="4" applyNumberFormat="1" applyFont="1" applyFill="1" applyBorder="1" applyAlignment="1" applyProtection="1">
      <alignment vertical="center" shrinkToFit="1"/>
      <protection locked="0"/>
    </xf>
    <xf numFmtId="177" fontId="11" fillId="4" borderId="44" xfId="4" applyNumberFormat="1" applyFont="1" applyFill="1" applyBorder="1" applyAlignment="1" applyProtection="1">
      <alignment vertical="center" shrinkToFit="1"/>
      <protection locked="0"/>
    </xf>
    <xf numFmtId="0" fontId="11" fillId="4" borderId="46" xfId="0" applyFont="1" applyFill="1" applyBorder="1" applyAlignment="1" applyProtection="1">
      <alignment vertical="center" shrinkToFit="1"/>
      <protection locked="0"/>
    </xf>
    <xf numFmtId="0" fontId="11" fillId="4" borderId="54" xfId="0" applyFont="1" applyFill="1" applyBorder="1" applyAlignment="1" applyProtection="1">
      <alignment vertical="center" shrinkToFit="1"/>
      <protection locked="0"/>
    </xf>
    <xf numFmtId="0" fontId="11" fillId="4" borderId="42" xfId="0" applyFont="1" applyFill="1" applyBorder="1" applyAlignment="1" applyProtection="1">
      <alignment vertical="center" shrinkToFit="1"/>
      <protection locked="0"/>
    </xf>
    <xf numFmtId="0" fontId="11" fillId="4" borderId="51" xfId="0" applyFont="1" applyFill="1" applyBorder="1" applyAlignment="1" applyProtection="1">
      <alignment vertical="center" shrinkToFit="1"/>
      <protection locked="0"/>
    </xf>
    <xf numFmtId="0" fontId="11" fillId="4" borderId="52" xfId="0" applyFont="1" applyFill="1" applyBorder="1" applyAlignment="1" applyProtection="1">
      <alignment vertical="center" shrinkToFit="1"/>
      <protection locked="0"/>
    </xf>
    <xf numFmtId="0" fontId="11" fillId="4" borderId="53" xfId="0" applyFont="1" applyFill="1" applyBorder="1" applyAlignment="1" applyProtection="1">
      <alignment vertical="center" shrinkToFit="1"/>
      <protection locked="0"/>
    </xf>
    <xf numFmtId="177" fontId="11" fillId="4" borderId="51" xfId="4" applyNumberFormat="1" applyFont="1" applyFill="1" applyBorder="1" applyAlignment="1" applyProtection="1">
      <alignment vertical="center" shrinkToFit="1"/>
      <protection locked="0"/>
    </xf>
    <xf numFmtId="177" fontId="11" fillId="4" borderId="52" xfId="4" applyNumberFormat="1" applyFont="1" applyFill="1" applyBorder="1" applyAlignment="1" applyProtection="1">
      <alignment vertical="center" shrinkToFit="1"/>
      <protection locked="0"/>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1" fillId="4" borderId="39" xfId="0" applyFont="1" applyFill="1" applyBorder="1" applyAlignment="1" applyProtection="1">
      <alignment vertical="center" shrinkToFit="1"/>
      <protection locked="0"/>
    </xf>
    <xf numFmtId="0" fontId="11" fillId="4" borderId="40" xfId="0" applyFont="1" applyFill="1" applyBorder="1" applyAlignment="1" applyProtection="1">
      <alignment vertical="center" shrinkToFit="1"/>
      <protection locked="0"/>
    </xf>
    <xf numFmtId="0" fontId="11" fillId="4" borderId="41" xfId="0" applyFont="1" applyFill="1" applyBorder="1" applyAlignment="1" applyProtection="1">
      <alignment vertical="center" shrinkToFit="1"/>
      <protection locked="0"/>
    </xf>
    <xf numFmtId="177" fontId="11" fillId="4" borderId="39" xfId="4" applyNumberFormat="1" applyFont="1" applyFill="1" applyBorder="1" applyAlignment="1" applyProtection="1">
      <alignment vertical="center" shrinkToFit="1"/>
      <protection locked="0"/>
    </xf>
    <xf numFmtId="177" fontId="11" fillId="4" borderId="40" xfId="4" applyNumberFormat="1" applyFont="1" applyFill="1" applyBorder="1" applyAlignment="1" applyProtection="1">
      <alignment vertical="center" shrinkToFit="1"/>
      <protection locked="0"/>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9"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75" xfId="0" applyNumberFormat="1" applyFont="1" applyFill="1" applyBorder="1" applyAlignment="1">
      <alignment horizontal="center" vertical="center" wrapText="1"/>
    </xf>
    <xf numFmtId="49" fontId="13" fillId="0" borderId="76" xfId="0" applyNumberFormat="1" applyFont="1" applyFill="1" applyBorder="1" applyAlignment="1">
      <alignment horizontal="center" vertical="center" wrapText="1"/>
    </xf>
    <xf numFmtId="49" fontId="13" fillId="0" borderId="77" xfId="0" applyNumberFormat="1" applyFont="1" applyFill="1" applyBorder="1" applyAlignment="1">
      <alignment horizontal="center" vertical="center" wrapText="1"/>
    </xf>
    <xf numFmtId="49" fontId="13" fillId="0" borderId="78" xfId="0" applyNumberFormat="1" applyFont="1" applyFill="1" applyBorder="1" applyAlignment="1">
      <alignment vertical="center" wrapText="1"/>
    </xf>
    <xf numFmtId="49" fontId="13" fillId="0" borderId="79" xfId="0" applyNumberFormat="1" applyFont="1" applyFill="1" applyBorder="1" applyAlignment="1">
      <alignment vertical="center" wrapText="1"/>
    </xf>
    <xf numFmtId="49" fontId="13" fillId="0" borderId="80" xfId="0" applyNumberFormat="1" applyFont="1" applyFill="1" applyBorder="1" applyAlignment="1">
      <alignment vertical="center" wrapText="1"/>
    </xf>
    <xf numFmtId="38" fontId="9" fillId="0" borderId="75" xfId="4" applyFont="1" applyFill="1" applyBorder="1" applyAlignment="1">
      <alignment vertical="center" shrinkToFit="1"/>
    </xf>
    <xf numFmtId="38" fontId="9" fillId="0" borderId="76" xfId="4" applyFont="1" applyFill="1" applyBorder="1" applyAlignment="1">
      <alignment vertical="center" shrinkToFit="1"/>
    </xf>
    <xf numFmtId="0" fontId="9" fillId="0" borderId="81" xfId="0" applyFont="1" applyFill="1" applyBorder="1" applyAlignment="1">
      <alignment vertical="center"/>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1" fillId="0" borderId="2"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0" fillId="5" borderId="1"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10" fillId="5" borderId="3" xfId="0"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1" fillId="0" borderId="5"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4" borderId="1" xfId="0" applyFont="1" applyFill="1" applyBorder="1" applyAlignment="1" applyProtection="1">
      <alignment vertical="center"/>
      <protection locked="0"/>
    </xf>
    <xf numFmtId="0" fontId="10" fillId="4" borderId="2" xfId="0" applyFont="1" applyFill="1" applyBorder="1" applyAlignment="1" applyProtection="1">
      <alignment vertical="center"/>
      <protection locked="0"/>
    </xf>
    <xf numFmtId="0" fontId="10" fillId="4" borderId="3" xfId="0" applyFont="1" applyFill="1" applyBorder="1" applyAlignment="1" applyProtection="1">
      <alignment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6" fillId="0" borderId="1" xfId="0" applyNumberFormat="1" applyFont="1" applyFill="1" applyBorder="1" applyAlignment="1">
      <alignment horizontal="center" vertical="center" shrinkToFit="1"/>
    </xf>
    <xf numFmtId="178" fontId="6" fillId="0" borderId="2" xfId="0" applyNumberFormat="1" applyFont="1" applyFill="1" applyBorder="1" applyAlignment="1">
      <alignment horizontal="center" vertical="center" shrinkToFi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9" fillId="0" borderId="58" xfId="0" applyFont="1" applyFill="1" applyBorder="1" applyAlignment="1">
      <alignment vertical="center"/>
    </xf>
    <xf numFmtId="0" fontId="11" fillId="4" borderId="62" xfId="0" applyFont="1" applyFill="1" applyBorder="1" applyAlignment="1" applyProtection="1">
      <alignment vertical="center" shrinkToFit="1"/>
      <protection locked="0"/>
    </xf>
    <xf numFmtId="0" fontId="11" fillId="4" borderId="63" xfId="0" applyFont="1" applyFill="1" applyBorder="1" applyAlignment="1" applyProtection="1">
      <alignment vertical="center" shrinkToFit="1"/>
      <protection locked="0"/>
    </xf>
    <xf numFmtId="0" fontId="11" fillId="4" borderId="64" xfId="0" applyFont="1" applyFill="1" applyBorder="1" applyAlignment="1" applyProtection="1">
      <alignment vertical="center" shrinkToFit="1"/>
      <protection locked="0"/>
    </xf>
    <xf numFmtId="177" fontId="11" fillId="4" borderId="62" xfId="4" applyNumberFormat="1" applyFont="1" applyFill="1" applyBorder="1" applyAlignment="1" applyProtection="1">
      <alignment vertical="center" shrinkToFit="1"/>
      <protection locked="0"/>
    </xf>
    <xf numFmtId="177" fontId="11" fillId="4" borderId="63" xfId="4" applyNumberFormat="1" applyFont="1" applyFill="1" applyBorder="1" applyAlignment="1" applyProtection="1">
      <alignment vertical="center" shrinkToFit="1"/>
      <protection locked="0"/>
    </xf>
    <xf numFmtId="0" fontId="11" fillId="4" borderId="65" xfId="0" applyFont="1" applyFill="1" applyBorder="1" applyAlignment="1" applyProtection="1">
      <alignment vertical="center" shrinkToFit="1"/>
      <protection locked="0"/>
    </xf>
    <xf numFmtId="0" fontId="13" fillId="0" borderId="19" xfId="0"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8" xfId="0" applyFont="1" applyFill="1" applyBorder="1" applyAlignment="1">
      <alignment horizontal="left" vertical="center"/>
    </xf>
    <xf numFmtId="0" fontId="11" fillId="4" borderId="50" xfId="0" applyFont="1" applyFill="1" applyBorder="1" applyAlignment="1" applyProtection="1">
      <alignment vertical="center" shrinkToFit="1"/>
      <protection locked="0"/>
    </xf>
    <xf numFmtId="49" fontId="13" fillId="0" borderId="59" xfId="0" applyNumberFormat="1" applyFont="1" applyFill="1" applyBorder="1" applyAlignment="1">
      <alignment horizontal="center" vertical="center" wrapText="1"/>
    </xf>
    <xf numFmtId="49" fontId="13" fillId="0" borderId="60" xfId="0" applyNumberFormat="1" applyFont="1" applyFill="1" applyBorder="1" applyAlignment="1">
      <alignment horizontal="center" vertical="center" wrapText="1"/>
    </xf>
    <xf numFmtId="49" fontId="13" fillId="0" borderId="61"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12" xfId="0" applyNumberFormat="1" applyFont="1" applyFill="1" applyBorder="1" applyAlignment="1">
      <alignment horizontal="center" vertical="center" wrapText="1"/>
    </xf>
    <xf numFmtId="0" fontId="11" fillId="4" borderId="47" xfId="0" applyFont="1" applyFill="1" applyBorder="1" applyAlignment="1" applyProtection="1">
      <alignment vertical="center" shrinkToFit="1"/>
      <protection locked="0"/>
    </xf>
    <xf numFmtId="0" fontId="11" fillId="4" borderId="48" xfId="0" applyFont="1" applyFill="1" applyBorder="1" applyAlignment="1" applyProtection="1">
      <alignment vertical="center" shrinkToFit="1"/>
      <protection locked="0"/>
    </xf>
    <xf numFmtId="0" fontId="11" fillId="4" borderId="49" xfId="0" applyFont="1" applyFill="1" applyBorder="1" applyAlignment="1" applyProtection="1">
      <alignment vertical="center" shrinkToFit="1"/>
      <protection locked="0"/>
    </xf>
    <xf numFmtId="177" fontId="11" fillId="4" borderId="47" xfId="4" applyNumberFormat="1" applyFont="1" applyFill="1" applyBorder="1" applyAlignment="1" applyProtection="1">
      <alignment vertical="center" shrinkToFit="1"/>
      <protection locked="0"/>
    </xf>
    <xf numFmtId="177" fontId="11" fillId="4" borderId="48" xfId="4" applyNumberFormat="1" applyFont="1" applyFill="1" applyBorder="1" applyAlignment="1" applyProtection="1">
      <alignment vertical="center" shrinkToFit="1"/>
      <protection locked="0"/>
    </xf>
    <xf numFmtId="49" fontId="13" fillId="0" borderId="55" xfId="0" applyNumberFormat="1" applyFont="1" applyFill="1" applyBorder="1" applyAlignment="1">
      <alignment vertical="center" wrapText="1"/>
    </xf>
    <xf numFmtId="49" fontId="13" fillId="0" borderId="56" xfId="0" applyNumberFormat="1" applyFont="1" applyFill="1" applyBorder="1" applyAlignment="1">
      <alignment vertical="center" wrapText="1"/>
    </xf>
    <xf numFmtId="49" fontId="13" fillId="0" borderId="57" xfId="0" applyNumberFormat="1" applyFont="1" applyFill="1" applyBorder="1" applyAlignment="1">
      <alignment vertical="center" wrapText="1"/>
    </xf>
    <xf numFmtId="177" fontId="9" fillId="0" borderId="11" xfId="4" applyNumberFormat="1" applyFont="1" applyFill="1" applyBorder="1" applyAlignment="1">
      <alignment vertical="center" shrinkToFit="1"/>
    </xf>
    <xf numFmtId="177" fontId="9" fillId="0" borderId="8" xfId="4" applyNumberFormat="1" applyFont="1" applyFill="1" applyBorder="1" applyAlignment="1">
      <alignment vertical="center" shrinkToFit="1"/>
    </xf>
    <xf numFmtId="0" fontId="15" fillId="0" borderId="2" xfId="0" applyFont="1" applyFill="1" applyBorder="1" applyAlignment="1" applyProtection="1">
      <alignment horizontal="center" vertical="top" shrinkToFit="1"/>
      <protection locked="0"/>
    </xf>
    <xf numFmtId="0" fontId="15" fillId="0" borderId="3" xfId="0" applyFont="1" applyFill="1" applyBorder="1" applyAlignment="1" applyProtection="1">
      <alignment horizontal="center" vertical="top" shrinkToFit="1"/>
      <protection locked="0"/>
    </xf>
    <xf numFmtId="38" fontId="9" fillId="0" borderId="11" xfId="4" applyFont="1" applyFill="1" applyBorder="1" applyAlignment="1">
      <alignment vertical="center" shrinkToFit="1"/>
    </xf>
    <xf numFmtId="38" fontId="9" fillId="0" borderId="8" xfId="4" applyFont="1" applyFill="1" applyBorder="1" applyAlignment="1">
      <alignment vertical="center" shrinkToFit="1"/>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176" fontId="6" fillId="0" borderId="1" xfId="0" applyNumberFormat="1" applyFont="1" applyFill="1" applyBorder="1" applyAlignment="1">
      <alignment horizontal="right" vertical="center" shrinkToFit="1"/>
    </xf>
    <xf numFmtId="176" fontId="6" fillId="0" borderId="2" xfId="0" applyNumberFormat="1" applyFont="1" applyFill="1" applyBorder="1" applyAlignment="1">
      <alignment horizontal="right" vertical="center" shrinkToFit="1"/>
    </xf>
    <xf numFmtId="0" fontId="10" fillId="4" borderId="8" xfId="0" applyFont="1" applyFill="1" applyBorder="1" applyAlignment="1" applyProtection="1">
      <alignment horizontal="center" vertical="center" shrinkToFit="1"/>
      <protection locked="0"/>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1" xfId="0" applyFont="1" applyFill="1" applyBorder="1" applyAlignment="1">
      <alignment vertical="center"/>
    </xf>
    <xf numFmtId="0" fontId="5" fillId="0" borderId="8" xfId="0" applyFont="1" applyFill="1" applyBorder="1" applyAlignment="1">
      <alignment vertical="center"/>
    </xf>
    <xf numFmtId="0" fontId="5" fillId="0" borderId="12" xfId="0" applyFont="1" applyFill="1" applyBorder="1" applyAlignment="1">
      <alignment vertical="center"/>
    </xf>
    <xf numFmtId="0" fontId="9" fillId="0" borderId="8" xfId="0" applyFont="1" applyFill="1" applyBorder="1" applyAlignment="1">
      <alignment horizontal="center" vertical="center"/>
    </xf>
    <xf numFmtId="0" fontId="5" fillId="4" borderId="1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12" xfId="0" applyFont="1" applyFill="1" applyBorder="1" applyAlignment="1" applyProtection="1">
      <alignment horizontal="center" vertical="center" shrinkToFit="1"/>
      <protection locked="0"/>
    </xf>
    <xf numFmtId="0" fontId="5" fillId="4"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6" fillId="0" borderId="1" xfId="0" applyFont="1" applyFill="1" applyBorder="1" applyAlignment="1">
      <alignment horizontal="center" vertical="center"/>
    </xf>
    <xf numFmtId="49" fontId="5" fillId="4" borderId="11" xfId="0" applyNumberFormat="1" applyFont="1" applyFill="1" applyBorder="1" applyAlignment="1" applyProtection="1">
      <alignment horizontal="center" vertical="center" shrinkToFit="1"/>
      <protection locked="0"/>
    </xf>
    <xf numFmtId="49" fontId="5" fillId="4" borderId="8" xfId="0" applyNumberFormat="1" applyFont="1" applyFill="1" applyBorder="1" applyAlignment="1" applyProtection="1">
      <alignment horizontal="center" vertical="center" shrinkToFit="1"/>
      <protection locked="0"/>
    </xf>
    <xf numFmtId="49" fontId="5" fillId="4" borderId="12" xfId="0" applyNumberFormat="1" applyFont="1" applyFill="1" applyBorder="1" applyAlignment="1" applyProtection="1">
      <alignment horizontal="center" vertical="center" shrinkToFit="1"/>
      <protection locked="0"/>
    </xf>
    <xf numFmtId="0" fontId="6" fillId="5" borderId="1" xfId="0" applyFont="1" applyFill="1" applyBorder="1" applyAlignment="1" applyProtection="1">
      <alignment vertical="center" shrinkToFit="1"/>
      <protection locked="0"/>
    </xf>
    <xf numFmtId="0" fontId="6" fillId="5" borderId="2" xfId="0" applyFont="1" applyFill="1" applyBorder="1" applyAlignment="1" applyProtection="1">
      <alignment vertical="center" shrinkToFit="1"/>
      <protection locked="0"/>
    </xf>
    <xf numFmtId="0" fontId="6" fillId="5" borderId="3" xfId="0" applyFont="1" applyFill="1" applyBorder="1" applyAlignment="1" applyProtection="1">
      <alignment vertical="center" shrinkToFit="1"/>
      <protection locked="0"/>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49" fontId="5" fillId="4" borderId="5" xfId="0" applyNumberFormat="1" applyFont="1" applyFill="1" applyBorder="1" applyAlignment="1" applyProtection="1">
      <alignment horizontal="center" vertical="center" shrinkToFit="1"/>
      <protection locked="0"/>
    </xf>
    <xf numFmtId="0" fontId="11" fillId="0" borderId="0" xfId="0" applyFont="1" applyFill="1" applyBorder="1" applyAlignment="1">
      <alignment horizontal="left" vertical="top" wrapText="1"/>
    </xf>
    <xf numFmtId="0" fontId="5" fillId="4" borderId="11" xfId="0" applyFont="1" applyFill="1" applyBorder="1" applyAlignment="1" applyProtection="1">
      <alignment horizontal="left" vertical="center" shrinkToFit="1"/>
      <protection locked="0"/>
    </xf>
    <xf numFmtId="0" fontId="5" fillId="4" borderId="8"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178" fontId="6" fillId="0" borderId="2" xfId="0" applyNumberFormat="1" applyFont="1" applyFill="1" applyBorder="1" applyAlignment="1">
      <alignment horizontal="left" vertical="center" shrinkToFit="1"/>
    </xf>
    <xf numFmtId="178" fontId="6" fillId="0" borderId="3" xfId="0" applyNumberFormat="1" applyFont="1" applyFill="1" applyBorder="1" applyAlignment="1">
      <alignment horizontal="left" vertical="center" shrinkToFit="1"/>
    </xf>
    <xf numFmtId="0" fontId="10" fillId="0" borderId="0"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top" shrinkToFit="1"/>
      <protection locked="0"/>
    </xf>
    <xf numFmtId="0" fontId="15" fillId="0" borderId="12" xfId="0" applyFont="1" applyFill="1" applyBorder="1" applyAlignment="1" applyProtection="1">
      <alignment horizontal="center" vertical="top" shrinkToFit="1"/>
      <protection locked="0"/>
    </xf>
    <xf numFmtId="176" fontId="10" fillId="0" borderId="0" xfId="0" applyNumberFormat="1" applyFont="1" applyFill="1" applyBorder="1" applyAlignment="1" applyProtection="1">
      <alignment horizontal="center" vertical="center"/>
      <protection locked="0"/>
    </xf>
    <xf numFmtId="0" fontId="11" fillId="0" borderId="2" xfId="0" applyFont="1" applyFill="1" applyBorder="1" applyAlignment="1">
      <alignment horizontal="left" vertical="center"/>
    </xf>
    <xf numFmtId="0" fontId="10" fillId="5" borderId="11" xfId="0" applyFont="1" applyFill="1" applyBorder="1" applyAlignment="1" applyProtection="1">
      <alignment horizontal="center" vertical="center" wrapText="1"/>
      <protection locked="0"/>
    </xf>
    <xf numFmtId="0" fontId="10" fillId="5" borderId="8" xfId="0" applyFont="1" applyFill="1" applyBorder="1" applyAlignment="1" applyProtection="1">
      <alignment horizontal="center" vertical="center" wrapText="1"/>
      <protection locked="0"/>
    </xf>
    <xf numFmtId="0" fontId="10" fillId="5" borderId="1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15" fillId="0" borderId="11"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176" fontId="6" fillId="0" borderId="1" xfId="0" applyNumberFormat="1" applyFont="1" applyFill="1" applyBorder="1" applyAlignment="1">
      <alignment vertical="center" shrinkToFit="1"/>
    </xf>
    <xf numFmtId="176" fontId="6" fillId="0" borderId="2" xfId="0" applyNumberFormat="1" applyFont="1" applyFill="1" applyBorder="1" applyAlignment="1">
      <alignment vertical="center" shrinkToFit="1"/>
    </xf>
    <xf numFmtId="176" fontId="6" fillId="0" borderId="1" xfId="0" applyNumberFormat="1" applyFont="1" applyFill="1" applyBorder="1" applyAlignment="1" applyProtection="1">
      <alignment horizontal="right" vertical="center" shrinkToFit="1"/>
      <protection locked="0"/>
    </xf>
    <xf numFmtId="176" fontId="6" fillId="0" borderId="2" xfId="0" applyNumberFormat="1" applyFont="1" applyFill="1" applyBorder="1" applyAlignment="1" applyProtection="1">
      <alignment horizontal="righ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17</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23</xdr:row>
          <xdr:rowOff>203200</xdr:rowOff>
        </xdr:from>
        <xdr:to>
          <xdr:col>2</xdr:col>
          <xdr:colOff>76200</xdr:colOff>
          <xdr:row>25</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31750</xdr:colOff>
          <xdr:row>26</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24</xdr:row>
          <xdr:rowOff>203200</xdr:rowOff>
        </xdr:from>
        <xdr:to>
          <xdr:col>11</xdr:col>
          <xdr:colOff>50800</xdr:colOff>
          <xdr:row>26</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209550</xdr:rowOff>
        </xdr:from>
        <xdr:to>
          <xdr:col>17</xdr:col>
          <xdr:colOff>31750</xdr:colOff>
          <xdr:row>26</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25</xdr:row>
          <xdr:rowOff>0</xdr:rowOff>
        </xdr:from>
        <xdr:to>
          <xdr:col>22</xdr:col>
          <xdr:colOff>31750</xdr:colOff>
          <xdr:row>26</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209550</xdr:rowOff>
        </xdr:from>
        <xdr:to>
          <xdr:col>31</xdr:col>
          <xdr:colOff>31750</xdr:colOff>
          <xdr:row>26</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25</xdr:row>
          <xdr:rowOff>203200</xdr:rowOff>
        </xdr:from>
        <xdr:to>
          <xdr:col>4</xdr:col>
          <xdr:colOff>38100</xdr:colOff>
          <xdr:row>27</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25</xdr:row>
          <xdr:rowOff>203200</xdr:rowOff>
        </xdr:from>
        <xdr:to>
          <xdr:col>14</xdr:col>
          <xdr:colOff>38100</xdr:colOff>
          <xdr:row>27</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26</xdr:row>
          <xdr:rowOff>190500</xdr:rowOff>
        </xdr:from>
        <xdr:to>
          <xdr:col>2</xdr:col>
          <xdr:colOff>0</xdr:colOff>
          <xdr:row>28</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27</xdr:row>
          <xdr:rowOff>203200</xdr:rowOff>
        </xdr:from>
        <xdr:to>
          <xdr:col>4</xdr:col>
          <xdr:colOff>31750</xdr:colOff>
          <xdr:row>29</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27</xdr:row>
          <xdr:rowOff>203200</xdr:rowOff>
        </xdr:from>
        <xdr:to>
          <xdr:col>17</xdr:col>
          <xdr:colOff>50800</xdr:colOff>
          <xdr:row>29</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27</xdr:row>
          <xdr:rowOff>203200</xdr:rowOff>
        </xdr:from>
        <xdr:to>
          <xdr:col>11</xdr:col>
          <xdr:colOff>50800</xdr:colOff>
          <xdr:row>29</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203200</xdr:rowOff>
        </xdr:from>
        <xdr:to>
          <xdr:col>22</xdr:col>
          <xdr:colOff>50800</xdr:colOff>
          <xdr:row>29</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30</xdr:row>
          <xdr:rowOff>19050</xdr:rowOff>
        </xdr:from>
        <xdr:to>
          <xdr:col>4</xdr:col>
          <xdr:colOff>19050</xdr:colOff>
          <xdr:row>31</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29</xdr:row>
          <xdr:rowOff>203200</xdr:rowOff>
        </xdr:from>
        <xdr:to>
          <xdr:col>15</xdr:col>
          <xdr:colOff>50800</xdr:colOff>
          <xdr:row>31</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29</xdr:row>
          <xdr:rowOff>203200</xdr:rowOff>
        </xdr:from>
        <xdr:to>
          <xdr:col>23</xdr:col>
          <xdr:colOff>50800</xdr:colOff>
          <xdr:row>31</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209550</xdr:rowOff>
        </xdr:from>
        <xdr:to>
          <xdr:col>2</xdr:col>
          <xdr:colOff>12700</xdr:colOff>
          <xdr:row>30</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171450</xdr:rowOff>
        </xdr:from>
        <xdr:to>
          <xdr:col>2</xdr:col>
          <xdr:colOff>19050</xdr:colOff>
          <xdr:row>32</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203200</xdr:rowOff>
        </xdr:from>
        <xdr:to>
          <xdr:col>2</xdr:col>
          <xdr:colOff>38100</xdr:colOff>
          <xdr:row>33</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12700</xdr:rowOff>
        </xdr:from>
        <xdr:to>
          <xdr:col>2</xdr:col>
          <xdr:colOff>19050</xdr:colOff>
          <xdr:row>34</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33</xdr:row>
          <xdr:rowOff>190500</xdr:rowOff>
        </xdr:from>
        <xdr:to>
          <xdr:col>4</xdr:col>
          <xdr:colOff>31750</xdr:colOff>
          <xdr:row>35</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33</xdr:row>
          <xdr:rowOff>203200</xdr:rowOff>
        </xdr:from>
        <xdr:to>
          <xdr:col>13</xdr:col>
          <xdr:colOff>31750</xdr:colOff>
          <xdr:row>35</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33</xdr:row>
          <xdr:rowOff>203200</xdr:rowOff>
        </xdr:from>
        <xdr:to>
          <xdr:col>22</xdr:col>
          <xdr:colOff>31750</xdr:colOff>
          <xdr:row>35</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34</xdr:row>
          <xdr:rowOff>203200</xdr:rowOff>
        </xdr:from>
        <xdr:to>
          <xdr:col>4</xdr:col>
          <xdr:colOff>50800</xdr:colOff>
          <xdr:row>36</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34</xdr:row>
          <xdr:rowOff>190500</xdr:rowOff>
        </xdr:from>
        <xdr:to>
          <xdr:col>19</xdr:col>
          <xdr:colOff>31750</xdr:colOff>
          <xdr:row>36</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36</xdr:row>
          <xdr:rowOff>184150</xdr:rowOff>
        </xdr:from>
        <xdr:to>
          <xdr:col>2</xdr:col>
          <xdr:colOff>19050</xdr:colOff>
          <xdr:row>38</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38</xdr:row>
          <xdr:rowOff>190500</xdr:rowOff>
        </xdr:from>
        <xdr:to>
          <xdr:col>2</xdr:col>
          <xdr:colOff>19050</xdr:colOff>
          <xdr:row>40</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40</xdr:row>
          <xdr:rowOff>190500</xdr:rowOff>
        </xdr:from>
        <xdr:to>
          <xdr:col>2</xdr:col>
          <xdr:colOff>0</xdr:colOff>
          <xdr:row>42</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41</xdr:row>
          <xdr:rowOff>190500</xdr:rowOff>
        </xdr:from>
        <xdr:to>
          <xdr:col>4</xdr:col>
          <xdr:colOff>19050</xdr:colOff>
          <xdr:row>43</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41</xdr:row>
          <xdr:rowOff>203200</xdr:rowOff>
        </xdr:from>
        <xdr:to>
          <xdr:col>17</xdr:col>
          <xdr:colOff>38100</xdr:colOff>
          <xdr:row>43</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41</xdr:row>
          <xdr:rowOff>203200</xdr:rowOff>
        </xdr:from>
        <xdr:to>
          <xdr:col>11</xdr:col>
          <xdr:colOff>38100</xdr:colOff>
          <xdr:row>43</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41</xdr:row>
          <xdr:rowOff>203200</xdr:rowOff>
        </xdr:from>
        <xdr:to>
          <xdr:col>22</xdr:col>
          <xdr:colOff>50800</xdr:colOff>
          <xdr:row>43</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190500</xdr:rowOff>
        </xdr:from>
        <xdr:to>
          <xdr:col>2</xdr:col>
          <xdr:colOff>19050</xdr:colOff>
          <xdr:row>44</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19050</xdr:colOff>
          <xdr:row>45</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43</xdr:row>
          <xdr:rowOff>203200</xdr:rowOff>
        </xdr:from>
        <xdr:to>
          <xdr:col>13</xdr:col>
          <xdr:colOff>31750</xdr:colOff>
          <xdr:row>45</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43</xdr:row>
          <xdr:rowOff>203200</xdr:rowOff>
        </xdr:from>
        <xdr:to>
          <xdr:col>22</xdr:col>
          <xdr:colOff>38100</xdr:colOff>
          <xdr:row>45</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44</xdr:row>
          <xdr:rowOff>203200</xdr:rowOff>
        </xdr:from>
        <xdr:to>
          <xdr:col>4</xdr:col>
          <xdr:colOff>38100</xdr:colOff>
          <xdr:row>46</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44</xdr:row>
          <xdr:rowOff>203200</xdr:rowOff>
        </xdr:from>
        <xdr:to>
          <xdr:col>19</xdr:col>
          <xdr:colOff>38100</xdr:colOff>
          <xdr:row>46</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55</xdr:row>
          <xdr:rowOff>184150</xdr:rowOff>
        </xdr:from>
        <xdr:to>
          <xdr:col>2</xdr:col>
          <xdr:colOff>19050</xdr:colOff>
          <xdr:row>57</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12700</xdr:rowOff>
        </xdr:from>
        <xdr:to>
          <xdr:col>4</xdr:col>
          <xdr:colOff>69850</xdr:colOff>
          <xdr:row>62</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19050</xdr:rowOff>
        </xdr:from>
        <xdr:to>
          <xdr:col>4</xdr:col>
          <xdr:colOff>19050</xdr:colOff>
          <xdr:row>58</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57</xdr:row>
          <xdr:rowOff>171450</xdr:rowOff>
        </xdr:from>
        <xdr:to>
          <xdr:col>4</xdr:col>
          <xdr:colOff>88900</xdr:colOff>
          <xdr:row>59</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59</xdr:row>
          <xdr:rowOff>209550</xdr:rowOff>
        </xdr:from>
        <xdr:to>
          <xdr:col>11</xdr:col>
          <xdr:colOff>31750</xdr:colOff>
          <xdr:row>61</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60</xdr:row>
          <xdr:rowOff>31750</xdr:rowOff>
        </xdr:from>
        <xdr:to>
          <xdr:col>17</xdr:col>
          <xdr:colOff>57150</xdr:colOff>
          <xdr:row>61</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60</xdr:row>
          <xdr:rowOff>19050</xdr:rowOff>
        </xdr:from>
        <xdr:to>
          <xdr:col>22</xdr:col>
          <xdr:colOff>31750</xdr:colOff>
          <xdr:row>61</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52</xdr:row>
      <xdr:rowOff>63500</xdr:rowOff>
    </xdr:from>
    <xdr:to>
      <xdr:col>1</xdr:col>
      <xdr:colOff>130302</xdr:colOff>
      <xdr:row>53</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60</xdr:row>
          <xdr:rowOff>19050</xdr:rowOff>
        </xdr:from>
        <xdr:to>
          <xdr:col>4</xdr:col>
          <xdr:colOff>57150</xdr:colOff>
          <xdr:row>61</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tabSelected="1" view="pageBreakPreview" zoomScaleNormal="100" zoomScaleSheetLayoutView="100" workbookViewId="0">
      <selection activeCell="C5" sqref="C5"/>
    </sheetView>
  </sheetViews>
  <sheetFormatPr defaultColWidth="9" defaultRowHeight="13"/>
  <cols>
    <col min="1" max="1" width="3.08984375" style="109" customWidth="1"/>
    <col min="2" max="2" width="7.7265625" style="109" customWidth="1"/>
    <col min="3" max="3" width="81.26953125" style="123" customWidth="1"/>
    <col min="4" max="4" width="4.26953125" style="109" customWidth="1"/>
    <col min="5" max="16384" width="9" style="109"/>
  </cols>
  <sheetData>
    <row r="2" spans="2:3" ht="16.5">
      <c r="B2" s="122" t="s">
        <v>168</v>
      </c>
      <c r="C2" s="124"/>
    </row>
    <row r="3" spans="2:3" ht="14">
      <c r="C3" s="124"/>
    </row>
    <row r="4" spans="2:3" ht="27" customHeight="1">
      <c r="B4" s="125" t="s">
        <v>97</v>
      </c>
      <c r="C4" s="126" t="s">
        <v>167</v>
      </c>
    </row>
    <row r="5" spans="2:3" ht="68.25" customHeight="1">
      <c r="B5" s="125">
        <v>1</v>
      </c>
      <c r="C5" s="127" t="s">
        <v>165</v>
      </c>
    </row>
    <row r="6" spans="2:3" ht="42.75" customHeight="1">
      <c r="B6" s="125">
        <v>2</v>
      </c>
      <c r="C6" s="134" t="s">
        <v>185</v>
      </c>
    </row>
    <row r="7" spans="2:3" ht="49.5" customHeight="1">
      <c r="B7" s="125">
        <v>3</v>
      </c>
      <c r="C7" s="128" t="s">
        <v>184</v>
      </c>
    </row>
    <row r="8" spans="2:3" ht="48.75" customHeight="1">
      <c r="B8" s="125">
        <v>4</v>
      </c>
      <c r="C8" s="127" t="s">
        <v>202</v>
      </c>
    </row>
    <row r="9" spans="2:3" ht="37.5" customHeight="1">
      <c r="B9" s="125">
        <v>8</v>
      </c>
      <c r="C9" s="127" t="s">
        <v>166</v>
      </c>
    </row>
    <row r="10" spans="2:3" ht="54" customHeight="1"/>
  </sheetData>
  <phoneticPr fontId="3"/>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B7" sqref="B7"/>
    </sheetView>
  </sheetViews>
  <sheetFormatPr defaultColWidth="2.26953125" defaultRowHeight="12"/>
  <cols>
    <col min="1" max="1" width="2.6328125" style="1" customWidth="1"/>
    <col min="2" max="16384" width="2.26953125" style="1"/>
  </cols>
  <sheetData>
    <row r="1" spans="1:39" ht="13.5" customHeight="1">
      <c r="A1" s="54" t="s">
        <v>203</v>
      </c>
      <c r="B1" s="2"/>
      <c r="C1" s="3"/>
      <c r="D1" s="3"/>
      <c r="AK1" s="299"/>
      <c r="AL1" s="299"/>
      <c r="AM1" s="299"/>
    </row>
    <row r="2" spans="1:39" ht="18" customHeight="1">
      <c r="A2" s="54"/>
      <c r="B2" s="2"/>
      <c r="C2" s="40"/>
      <c r="D2" s="40"/>
    </row>
    <row r="3" spans="1:39" ht="18" customHeight="1">
      <c r="A3" s="226" t="s">
        <v>204</v>
      </c>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row>
    <row r="4" spans="1:39" ht="18" customHeight="1">
      <c r="A4" s="227" t="s">
        <v>186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row>
    <row r="5" spans="1:39" ht="11.25" customHeight="1">
      <c r="B5" s="2"/>
      <c r="C5" s="3"/>
      <c r="D5" s="3"/>
    </row>
    <row r="6" spans="1:39" ht="13.5" customHeight="1">
      <c r="A6" s="220" t="s">
        <v>63</v>
      </c>
      <c r="B6" s="12" t="s">
        <v>1</v>
      </c>
      <c r="C6" s="13"/>
      <c r="D6" s="13"/>
      <c r="E6" s="14"/>
      <c r="F6" s="14"/>
      <c r="G6" s="14"/>
      <c r="H6" s="14"/>
      <c r="I6" s="14"/>
      <c r="J6" s="14"/>
      <c r="K6" s="15"/>
      <c r="L6" s="238"/>
      <c r="M6" s="239"/>
      <c r="N6" s="239"/>
      <c r="O6" s="239"/>
      <c r="P6" s="239"/>
      <c r="Q6" s="239"/>
      <c r="R6" s="239"/>
      <c r="S6" s="239"/>
      <c r="T6" s="239"/>
      <c r="U6" s="239"/>
      <c r="V6" s="239"/>
      <c r="W6" s="239"/>
      <c r="X6" s="239"/>
      <c r="Y6" s="239"/>
      <c r="Z6" s="239"/>
      <c r="AA6" s="239"/>
      <c r="AB6" s="239"/>
      <c r="AC6" s="239"/>
      <c r="AD6" s="239"/>
      <c r="AE6" s="239"/>
      <c r="AF6" s="239"/>
      <c r="AG6" s="239"/>
      <c r="AH6" s="239"/>
      <c r="AI6" s="239"/>
      <c r="AJ6" s="239"/>
      <c r="AK6" s="239"/>
      <c r="AL6" s="239"/>
      <c r="AM6" s="240"/>
    </row>
    <row r="7" spans="1:39" ht="21" customHeight="1">
      <c r="A7" s="221"/>
      <c r="B7" s="11" t="s">
        <v>2</v>
      </c>
      <c r="C7" s="8"/>
      <c r="D7" s="8"/>
      <c r="E7" s="9"/>
      <c r="F7" s="9"/>
      <c r="G7" s="9"/>
      <c r="H7" s="9"/>
      <c r="I7" s="9"/>
      <c r="J7" s="9"/>
      <c r="K7" s="10"/>
      <c r="L7" s="235"/>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7"/>
    </row>
    <row r="8" spans="1:39">
      <c r="A8" s="221"/>
      <c r="B8" s="241" t="s">
        <v>64</v>
      </c>
      <c r="C8" s="242"/>
      <c r="D8" s="242"/>
      <c r="E8" s="242"/>
      <c r="F8" s="242"/>
      <c r="G8" s="242"/>
      <c r="H8" s="242"/>
      <c r="I8" s="242"/>
      <c r="J8" s="242"/>
      <c r="K8" s="243"/>
      <c r="L8" s="132" t="s">
        <v>3</v>
      </c>
      <c r="M8" s="132"/>
      <c r="N8" s="132"/>
      <c r="O8" s="132"/>
      <c r="P8" s="132"/>
      <c r="Q8" s="228"/>
      <c r="R8" s="228"/>
      <c r="S8" s="132" t="s">
        <v>4</v>
      </c>
      <c r="T8" s="228"/>
      <c r="U8" s="228"/>
      <c r="V8" s="228"/>
      <c r="W8" s="132" t="s">
        <v>5</v>
      </c>
      <c r="X8" s="132"/>
      <c r="Y8" s="132"/>
      <c r="Z8" s="132"/>
      <c r="AA8" s="132"/>
      <c r="AB8" s="132"/>
      <c r="AC8" s="132"/>
      <c r="AD8" s="132"/>
      <c r="AE8" s="132"/>
      <c r="AF8" s="132"/>
      <c r="AG8" s="132"/>
      <c r="AH8" s="132"/>
      <c r="AI8" s="132"/>
      <c r="AJ8" s="132"/>
      <c r="AK8" s="132"/>
      <c r="AL8" s="132"/>
      <c r="AM8" s="133"/>
    </row>
    <row r="9" spans="1:39" ht="13.5" customHeight="1">
      <c r="A9" s="221"/>
      <c r="B9" s="244"/>
      <c r="C9" s="245"/>
      <c r="D9" s="245"/>
      <c r="E9" s="245"/>
      <c r="F9" s="245"/>
      <c r="G9" s="245"/>
      <c r="H9" s="245"/>
      <c r="I9" s="245"/>
      <c r="J9" s="245"/>
      <c r="K9" s="246"/>
      <c r="L9" s="229"/>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1"/>
    </row>
    <row r="10" spans="1:39" ht="13.5" customHeight="1">
      <c r="A10" s="221"/>
      <c r="B10" s="247"/>
      <c r="C10" s="248"/>
      <c r="D10" s="248"/>
      <c r="E10" s="248"/>
      <c r="F10" s="248"/>
      <c r="G10" s="248"/>
      <c r="H10" s="248"/>
      <c r="I10" s="248"/>
      <c r="J10" s="248"/>
      <c r="K10" s="249"/>
      <c r="L10" s="232"/>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4"/>
    </row>
    <row r="11" spans="1:39" ht="18" customHeight="1">
      <c r="A11" s="221"/>
      <c r="B11" s="4" t="s">
        <v>6</v>
      </c>
      <c r="C11" s="5"/>
      <c r="D11" s="5"/>
      <c r="E11" s="6"/>
      <c r="F11" s="6"/>
      <c r="G11" s="6"/>
      <c r="H11" s="6"/>
      <c r="I11" s="6"/>
      <c r="J11" s="6"/>
      <c r="K11" s="6"/>
      <c r="L11" s="4" t="s">
        <v>7</v>
      </c>
      <c r="M11" s="6"/>
      <c r="N11" s="6"/>
      <c r="O11" s="6"/>
      <c r="P11" s="6"/>
      <c r="Q11" s="6"/>
      <c r="R11" s="7"/>
      <c r="S11" s="217"/>
      <c r="T11" s="218"/>
      <c r="U11" s="218"/>
      <c r="V11" s="218"/>
      <c r="W11" s="218"/>
      <c r="X11" s="218"/>
      <c r="Y11" s="219"/>
      <c r="Z11" s="4" t="s">
        <v>65</v>
      </c>
      <c r="AA11" s="6"/>
      <c r="AB11" s="6"/>
      <c r="AC11" s="6"/>
      <c r="AD11" s="6"/>
      <c r="AE11" s="6"/>
      <c r="AF11" s="7"/>
      <c r="AG11" s="223"/>
      <c r="AH11" s="224"/>
      <c r="AI11" s="224"/>
      <c r="AJ11" s="224"/>
      <c r="AK11" s="224"/>
      <c r="AL11" s="224"/>
      <c r="AM11" s="225"/>
    </row>
    <row r="12" spans="1:39" ht="18" customHeight="1">
      <c r="A12" s="221"/>
      <c r="B12" s="4" t="s">
        <v>8</v>
      </c>
      <c r="C12" s="5"/>
      <c r="D12" s="5"/>
      <c r="E12" s="6"/>
      <c r="F12" s="6"/>
      <c r="G12" s="6"/>
      <c r="H12" s="6"/>
      <c r="I12" s="6"/>
      <c r="J12" s="6"/>
      <c r="K12" s="6"/>
      <c r="L12" s="4" t="s">
        <v>9</v>
      </c>
      <c r="M12" s="6"/>
      <c r="N12" s="6"/>
      <c r="O12" s="6"/>
      <c r="P12" s="6"/>
      <c r="Q12" s="6"/>
      <c r="R12" s="7"/>
      <c r="S12" s="217"/>
      <c r="T12" s="218"/>
      <c r="U12" s="218"/>
      <c r="V12" s="218"/>
      <c r="W12" s="218"/>
      <c r="X12" s="218"/>
      <c r="Y12" s="219"/>
      <c r="Z12" s="4" t="s">
        <v>10</v>
      </c>
      <c r="AA12" s="6"/>
      <c r="AB12" s="6"/>
      <c r="AC12" s="6"/>
      <c r="AD12" s="6"/>
      <c r="AE12" s="6"/>
      <c r="AF12" s="7"/>
      <c r="AG12" s="217"/>
      <c r="AH12" s="218"/>
      <c r="AI12" s="218"/>
      <c r="AJ12" s="218"/>
      <c r="AK12" s="218"/>
      <c r="AL12" s="218"/>
      <c r="AM12" s="219"/>
    </row>
    <row r="13" spans="1:39" ht="18.75" customHeight="1">
      <c r="A13" s="222"/>
      <c r="B13" s="4" t="s">
        <v>11</v>
      </c>
      <c r="C13" s="5"/>
      <c r="D13" s="5"/>
      <c r="E13" s="6"/>
      <c r="F13" s="6"/>
      <c r="G13" s="6"/>
      <c r="H13" s="6"/>
      <c r="I13" s="6"/>
      <c r="J13" s="6"/>
      <c r="K13" s="6"/>
      <c r="L13" s="4" t="s">
        <v>9</v>
      </c>
      <c r="M13" s="6"/>
      <c r="N13" s="6"/>
      <c r="O13" s="6"/>
      <c r="P13" s="6"/>
      <c r="Q13" s="6"/>
      <c r="R13" s="7"/>
      <c r="S13" s="217"/>
      <c r="T13" s="218"/>
      <c r="U13" s="218"/>
      <c r="V13" s="218"/>
      <c r="W13" s="218"/>
      <c r="X13" s="218"/>
      <c r="Y13" s="219"/>
      <c r="Z13" s="4" t="s">
        <v>10</v>
      </c>
      <c r="AA13" s="6"/>
      <c r="AB13" s="6"/>
      <c r="AC13" s="6"/>
      <c r="AD13" s="6"/>
      <c r="AE13" s="6"/>
      <c r="AF13" s="7"/>
      <c r="AG13" s="217"/>
      <c r="AH13" s="218"/>
      <c r="AI13" s="218"/>
      <c r="AJ13" s="218"/>
      <c r="AK13" s="218"/>
      <c r="AL13" s="218"/>
      <c r="AM13" s="219"/>
    </row>
    <row r="14" spans="1:39" ht="18" customHeight="1">
      <c r="A14" s="4" t="s">
        <v>205</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7" t="s">
        <v>35</v>
      </c>
      <c r="B15" s="288"/>
      <c r="C15" s="288"/>
      <c r="D15" s="288"/>
      <c r="E15" s="288"/>
      <c r="F15" s="288"/>
      <c r="G15" s="288"/>
      <c r="H15" s="288"/>
      <c r="I15" s="288"/>
      <c r="J15" s="288"/>
      <c r="K15" s="288"/>
      <c r="L15" s="288"/>
      <c r="M15" s="288"/>
      <c r="N15" s="288"/>
      <c r="O15" s="288"/>
      <c r="P15" s="288"/>
      <c r="Q15" s="288"/>
      <c r="R15" s="288"/>
      <c r="S15" s="289"/>
      <c r="T15" s="250" t="s">
        <v>159</v>
      </c>
      <c r="U15" s="251"/>
      <c r="V15" s="251"/>
      <c r="W15" s="251"/>
      <c r="X15" s="251"/>
      <c r="Y15" s="251"/>
      <c r="Z15" s="251"/>
      <c r="AA15" s="251"/>
      <c r="AB15" s="251"/>
      <c r="AC15" s="252"/>
      <c r="AD15" s="250" t="s">
        <v>161</v>
      </c>
      <c r="AE15" s="251"/>
      <c r="AF15" s="251"/>
      <c r="AG15" s="251"/>
      <c r="AH15" s="251"/>
      <c r="AI15" s="251"/>
      <c r="AJ15" s="251"/>
      <c r="AK15" s="251"/>
      <c r="AL15" s="251"/>
      <c r="AM15" s="252"/>
    </row>
    <row r="16" spans="1:39" ht="12.75" customHeight="1">
      <c r="A16" s="290"/>
      <c r="B16" s="291"/>
      <c r="C16" s="291"/>
      <c r="D16" s="291"/>
      <c r="E16" s="291"/>
      <c r="F16" s="291"/>
      <c r="G16" s="291"/>
      <c r="H16" s="291"/>
      <c r="I16" s="291"/>
      <c r="J16" s="291"/>
      <c r="K16" s="291"/>
      <c r="L16" s="291"/>
      <c r="M16" s="291"/>
      <c r="N16" s="291"/>
      <c r="O16" s="291"/>
      <c r="P16" s="291"/>
      <c r="Q16" s="291"/>
      <c r="R16" s="291"/>
      <c r="S16" s="292"/>
      <c r="T16" s="263" t="s">
        <v>70</v>
      </c>
      <c r="U16" s="264"/>
      <c r="V16" s="264"/>
      <c r="W16" s="265"/>
      <c r="X16" s="268" t="s">
        <v>114</v>
      </c>
      <c r="Y16" s="268"/>
      <c r="Z16" s="268"/>
      <c r="AA16" s="268"/>
      <c r="AB16" s="268"/>
      <c r="AC16" s="269"/>
      <c r="AD16" s="263" t="s">
        <v>70</v>
      </c>
      <c r="AE16" s="264"/>
      <c r="AF16" s="264"/>
      <c r="AG16" s="265"/>
      <c r="AH16" s="266" t="s">
        <v>114</v>
      </c>
      <c r="AI16" s="266"/>
      <c r="AJ16" s="266"/>
      <c r="AK16" s="266"/>
      <c r="AL16" s="266"/>
      <c r="AM16" s="267"/>
    </row>
    <row r="17" spans="1:39" ht="12.75" customHeight="1">
      <c r="A17" s="221" t="s">
        <v>98</v>
      </c>
      <c r="B17" s="12" t="s">
        <v>48</v>
      </c>
      <c r="C17" s="14"/>
      <c r="D17" s="14"/>
      <c r="E17" s="14"/>
      <c r="F17" s="14"/>
      <c r="G17" s="14"/>
      <c r="H17" s="14"/>
      <c r="I17" s="14"/>
      <c r="J17" s="14"/>
      <c r="K17" s="14"/>
      <c r="L17" s="14"/>
      <c r="M17" s="14"/>
      <c r="N17" s="14"/>
      <c r="O17" s="14"/>
      <c r="P17" s="14"/>
      <c r="Q17" s="14"/>
      <c r="R17" s="14"/>
      <c r="S17" s="15"/>
      <c r="T17" s="259">
        <f ca="1">COUNTIFS(事業所・施設別一覧!$E$6:$E$75,B17,事業所・施設別一覧!$I$6:$I$75,"&gt;0")</f>
        <v>0</v>
      </c>
      <c r="U17" s="260"/>
      <c r="V17" s="257" t="s">
        <v>12</v>
      </c>
      <c r="W17" s="258"/>
      <c r="X17" s="213">
        <f ca="1">SUMIF(事業所・施設別一覧!$E$6:$E$75,B17,事業所・施設別一覧!$I$6:$I$75)</f>
        <v>0</v>
      </c>
      <c r="Y17" s="214"/>
      <c r="Z17" s="214"/>
      <c r="AA17" s="214"/>
      <c r="AB17" s="62" t="s">
        <v>79</v>
      </c>
      <c r="AC17" s="23"/>
      <c r="AD17" s="259">
        <f ca="1">COUNTIFS(事業所・施設別一覧!$E$6:$E$75,B17,事業所・施設別一覧!$L$6:$L$75,"&gt;0")</f>
        <v>0</v>
      </c>
      <c r="AE17" s="260"/>
      <c r="AF17" s="257" t="s">
        <v>12</v>
      </c>
      <c r="AG17" s="258"/>
      <c r="AH17" s="213">
        <f ca="1">SUMIF(事業所・施設別一覧!$E$6:$E$75,B17,事業所・施設別一覧!$L$6:$L$75)</f>
        <v>0</v>
      </c>
      <c r="AI17" s="214"/>
      <c r="AJ17" s="214"/>
      <c r="AK17" s="214"/>
      <c r="AL17" s="62" t="s">
        <v>79</v>
      </c>
      <c r="AM17" s="23"/>
    </row>
    <row r="18" spans="1:39" ht="12.75" customHeight="1">
      <c r="A18" s="221"/>
      <c r="B18" s="16" t="s">
        <v>49</v>
      </c>
      <c r="C18" s="17"/>
      <c r="D18" s="17"/>
      <c r="E18" s="17"/>
      <c r="F18" s="17"/>
      <c r="G18" s="17"/>
      <c r="H18" s="17"/>
      <c r="I18" s="17"/>
      <c r="J18" s="17"/>
      <c r="K18" s="17"/>
      <c r="L18" s="17"/>
      <c r="M18" s="17"/>
      <c r="N18" s="17"/>
      <c r="O18" s="17"/>
      <c r="P18" s="17"/>
      <c r="Q18" s="17"/>
      <c r="R18" s="17"/>
      <c r="S18" s="18"/>
      <c r="T18" s="255">
        <f ca="1">COUNTIFS(事業所・施設別一覧!$E$6:$E$75,B18,事業所・施設別一覧!$I$6:$I$75,"&gt;0")</f>
        <v>0</v>
      </c>
      <c r="U18" s="256"/>
      <c r="V18" s="253" t="s">
        <v>183</v>
      </c>
      <c r="W18" s="254"/>
      <c r="X18" s="209">
        <f ca="1">SUMIF(事業所・施設別一覧!$E$6:$E$75,B18,事業所・施設別一覧!$I$6:$I$75)</f>
        <v>0</v>
      </c>
      <c r="Y18" s="210"/>
      <c r="Z18" s="210"/>
      <c r="AA18" s="210"/>
      <c r="AB18" s="63" t="s">
        <v>79</v>
      </c>
      <c r="AC18" s="24"/>
      <c r="AD18" s="255">
        <f ca="1">COUNTIFS(事業所・施設別一覧!$E$6:$E$75,B18,事業所・施設別一覧!$L$6:$L$75,"&gt;0")</f>
        <v>0</v>
      </c>
      <c r="AE18" s="256"/>
      <c r="AF18" s="253" t="s">
        <v>183</v>
      </c>
      <c r="AG18" s="254"/>
      <c r="AH18" s="203">
        <f ca="1">SUMIF(事業所・施設別一覧!$E$6:$E$75,B18,事業所・施設別一覧!$L$6:$L$75)</f>
        <v>0</v>
      </c>
      <c r="AI18" s="204"/>
      <c r="AJ18" s="204"/>
      <c r="AK18" s="204"/>
      <c r="AL18" s="63" t="s">
        <v>79</v>
      </c>
      <c r="AM18" s="24"/>
    </row>
    <row r="19" spans="1:39" ht="12.75" customHeight="1">
      <c r="A19" s="221"/>
      <c r="B19" s="16" t="s">
        <v>50</v>
      </c>
      <c r="C19" s="17"/>
      <c r="D19" s="17"/>
      <c r="E19" s="17"/>
      <c r="F19" s="17"/>
      <c r="G19" s="17"/>
      <c r="H19" s="17"/>
      <c r="I19" s="17"/>
      <c r="J19" s="17"/>
      <c r="K19" s="17"/>
      <c r="L19" s="17"/>
      <c r="M19" s="17"/>
      <c r="N19" s="17"/>
      <c r="O19" s="17"/>
      <c r="P19" s="17"/>
      <c r="Q19" s="17"/>
      <c r="R19" s="17"/>
      <c r="S19" s="18"/>
      <c r="T19" s="255">
        <f ca="1">COUNTIFS(事業所・施設別一覧!$E$6:$E$75,B19,事業所・施設別一覧!$I$6:$I$75,"&gt;0")</f>
        <v>0</v>
      </c>
      <c r="U19" s="256"/>
      <c r="V19" s="253" t="s">
        <v>183</v>
      </c>
      <c r="W19" s="254"/>
      <c r="X19" s="203">
        <f ca="1">SUMIF(事業所・施設別一覧!$E$6:$E$75,B19,事業所・施設別一覧!$I$6:$I$75)</f>
        <v>0</v>
      </c>
      <c r="Y19" s="204"/>
      <c r="Z19" s="204"/>
      <c r="AA19" s="204"/>
      <c r="AB19" s="63" t="s">
        <v>79</v>
      </c>
      <c r="AC19" s="24"/>
      <c r="AD19" s="255">
        <f ca="1">COUNTIFS(事業所・施設別一覧!$E$6:$E$75,B19,事業所・施設別一覧!$L$6:$L$75,"&gt;0")</f>
        <v>0</v>
      </c>
      <c r="AE19" s="256"/>
      <c r="AF19" s="253" t="s">
        <v>183</v>
      </c>
      <c r="AG19" s="254"/>
      <c r="AH19" s="203">
        <f ca="1">SUMIF(事業所・施設別一覧!$E$6:$E$75,B19,事業所・施設別一覧!$L$6:$L$75)</f>
        <v>0</v>
      </c>
      <c r="AI19" s="204"/>
      <c r="AJ19" s="204"/>
      <c r="AK19" s="204"/>
      <c r="AL19" s="63" t="s">
        <v>79</v>
      </c>
      <c r="AM19" s="24"/>
    </row>
    <row r="20" spans="1:39" ht="12.75" customHeight="1">
      <c r="A20" s="221"/>
      <c r="B20" s="67" t="s">
        <v>69</v>
      </c>
      <c r="C20" s="17"/>
      <c r="D20" s="17"/>
      <c r="E20" s="17"/>
      <c r="F20" s="17"/>
      <c r="G20" s="17"/>
      <c r="H20" s="17"/>
      <c r="I20" s="17"/>
      <c r="J20" s="17"/>
      <c r="K20" s="17"/>
      <c r="L20" s="17"/>
      <c r="M20" s="17"/>
      <c r="N20" s="17"/>
      <c r="O20" s="17"/>
      <c r="P20" s="17"/>
      <c r="Q20" s="17"/>
      <c r="R20" s="17"/>
      <c r="S20" s="17"/>
      <c r="T20" s="255">
        <f ca="1">COUNTIFS(事業所・施設別一覧!$E$6:$E$75,B20,事業所・施設別一覧!$I$6:$I$75,"&gt;0")</f>
        <v>0</v>
      </c>
      <c r="U20" s="256"/>
      <c r="V20" s="253" t="s">
        <v>183</v>
      </c>
      <c r="W20" s="254"/>
      <c r="X20" s="203">
        <f ca="1">SUMIF(事業所・施設別一覧!$E$6:$E$75,B20,事業所・施設別一覧!$I$6:$I$75)</f>
        <v>0</v>
      </c>
      <c r="Y20" s="204"/>
      <c r="Z20" s="204"/>
      <c r="AA20" s="204"/>
      <c r="AB20" s="68" t="s">
        <v>79</v>
      </c>
      <c r="AC20" s="24"/>
      <c r="AD20" s="255">
        <f ca="1">COUNTIFS(事業所・施設別一覧!$E$6:$E$75,B20,事業所・施設別一覧!$L$6:$L$75,"&gt;0")</f>
        <v>0</v>
      </c>
      <c r="AE20" s="256"/>
      <c r="AF20" s="253" t="s">
        <v>183</v>
      </c>
      <c r="AG20" s="254"/>
      <c r="AH20" s="203">
        <f ca="1">SUMIF(事業所・施設別一覧!$E$6:$E$75,B20,事業所・施設別一覧!$L$6:$L$75)</f>
        <v>0</v>
      </c>
      <c r="AI20" s="204"/>
      <c r="AJ20" s="204"/>
      <c r="AK20" s="204"/>
      <c r="AL20" s="68" t="s">
        <v>79</v>
      </c>
      <c r="AM20" s="24"/>
    </row>
    <row r="21" spans="1:39" ht="12.75" customHeight="1">
      <c r="A21" s="221"/>
      <c r="B21" s="16" t="s">
        <v>13</v>
      </c>
      <c r="C21" s="17"/>
      <c r="D21" s="17"/>
      <c r="E21" s="17"/>
      <c r="F21" s="17"/>
      <c r="G21" s="17"/>
      <c r="H21" s="17"/>
      <c r="I21" s="17"/>
      <c r="J21" s="17"/>
      <c r="K21" s="17"/>
      <c r="L21" s="17"/>
      <c r="M21" s="17"/>
      <c r="N21" s="17"/>
      <c r="O21" s="17"/>
      <c r="P21" s="17"/>
      <c r="Q21" s="17"/>
      <c r="R21" s="17"/>
      <c r="S21" s="17"/>
      <c r="T21" s="255">
        <f ca="1">COUNTIFS(事業所・施設別一覧!$E$6:$E$75,B21,事業所・施設別一覧!$I$6:$I$75,"&gt;0")</f>
        <v>0</v>
      </c>
      <c r="U21" s="256"/>
      <c r="V21" s="253" t="s">
        <v>183</v>
      </c>
      <c r="W21" s="254"/>
      <c r="X21" s="203">
        <f ca="1">SUMIF(事業所・施設別一覧!$E$6:$E$75,B21,事業所・施設別一覧!$I$6:$I$75)</f>
        <v>0</v>
      </c>
      <c r="Y21" s="204"/>
      <c r="Z21" s="204"/>
      <c r="AA21" s="204"/>
      <c r="AB21" s="68" t="s">
        <v>79</v>
      </c>
      <c r="AC21" s="24"/>
      <c r="AD21" s="255">
        <f ca="1">COUNTIFS(事業所・施設別一覧!$E$6:$E$75,B21,事業所・施設別一覧!$L$6:$L$75,"&gt;0")</f>
        <v>0</v>
      </c>
      <c r="AE21" s="256"/>
      <c r="AF21" s="253" t="s">
        <v>183</v>
      </c>
      <c r="AG21" s="254"/>
      <c r="AH21" s="203">
        <f ca="1">SUMIF(事業所・施設別一覧!$E$6:$E$75,B21,事業所・施設別一覧!$L$6:$L$75)</f>
        <v>0</v>
      </c>
      <c r="AI21" s="204"/>
      <c r="AJ21" s="204"/>
      <c r="AK21" s="204"/>
      <c r="AL21" s="68" t="s">
        <v>79</v>
      </c>
      <c r="AM21" s="24"/>
    </row>
    <row r="22" spans="1:39" ht="12.75" customHeight="1">
      <c r="A22" s="221"/>
      <c r="B22" s="16" t="s">
        <v>82</v>
      </c>
      <c r="C22" s="17"/>
      <c r="D22" s="17"/>
      <c r="E22" s="17"/>
      <c r="F22" s="17"/>
      <c r="G22" s="17"/>
      <c r="H22" s="17"/>
      <c r="I22" s="17"/>
      <c r="J22" s="17"/>
      <c r="K22" s="17"/>
      <c r="L22" s="17"/>
      <c r="M22" s="17"/>
      <c r="N22" s="17"/>
      <c r="O22" s="17"/>
      <c r="P22" s="17"/>
      <c r="Q22" s="17"/>
      <c r="R22" s="17"/>
      <c r="S22" s="17"/>
      <c r="T22" s="255">
        <f ca="1">COUNTIFS(事業所・施設別一覧!$E$6:$E$75,B22,事業所・施設別一覧!$I$6:$I$75,"&gt;0")</f>
        <v>0</v>
      </c>
      <c r="U22" s="256"/>
      <c r="V22" s="253" t="s">
        <v>183</v>
      </c>
      <c r="W22" s="254"/>
      <c r="X22" s="203">
        <f ca="1">SUMIF(事業所・施設別一覧!$E$6:$E$75,B22,事業所・施設別一覧!$I$6:$I$75)</f>
        <v>0</v>
      </c>
      <c r="Y22" s="204"/>
      <c r="Z22" s="204"/>
      <c r="AA22" s="204"/>
      <c r="AB22" s="63" t="s">
        <v>79</v>
      </c>
      <c r="AC22" s="24"/>
      <c r="AD22" s="255">
        <f ca="1">COUNTIFS(事業所・施設別一覧!$E$6:$E$75,B22,事業所・施設別一覧!$L$6:$L$75,"&gt;0")</f>
        <v>0</v>
      </c>
      <c r="AE22" s="256"/>
      <c r="AF22" s="253" t="s">
        <v>183</v>
      </c>
      <c r="AG22" s="254"/>
      <c r="AH22" s="203">
        <f ca="1">SUMIF(事業所・施設別一覧!$E$6:$E$75,B22,事業所・施設別一覧!$L$6:$L$75)</f>
        <v>0</v>
      </c>
      <c r="AI22" s="204"/>
      <c r="AJ22" s="204"/>
      <c r="AK22" s="204"/>
      <c r="AL22" s="63" t="s">
        <v>79</v>
      </c>
      <c r="AM22" s="24"/>
    </row>
    <row r="23" spans="1:39" ht="12.75" customHeight="1">
      <c r="A23" s="221"/>
      <c r="B23" s="16" t="s">
        <v>83</v>
      </c>
      <c r="C23" s="17"/>
      <c r="D23" s="17"/>
      <c r="E23" s="17"/>
      <c r="F23" s="17"/>
      <c r="G23" s="17"/>
      <c r="H23" s="17"/>
      <c r="I23" s="17"/>
      <c r="J23" s="17"/>
      <c r="K23" s="17"/>
      <c r="L23" s="17"/>
      <c r="M23" s="17"/>
      <c r="N23" s="17"/>
      <c r="O23" s="17"/>
      <c r="P23" s="17"/>
      <c r="Q23" s="17"/>
      <c r="R23" s="17"/>
      <c r="S23" s="17"/>
      <c r="T23" s="255">
        <f ca="1">COUNTIFS(事業所・施設別一覧!$E$6:$E$75,B23,事業所・施設別一覧!$I$6:$I$75,"&gt;0")</f>
        <v>0</v>
      </c>
      <c r="U23" s="256"/>
      <c r="V23" s="253" t="s">
        <v>183</v>
      </c>
      <c r="W23" s="254"/>
      <c r="X23" s="203">
        <f ca="1">SUMIF(事業所・施設別一覧!$E$6:$E$75,B23,事業所・施設別一覧!$I$6:$I$75)</f>
        <v>0</v>
      </c>
      <c r="Y23" s="204"/>
      <c r="Z23" s="204"/>
      <c r="AA23" s="204"/>
      <c r="AB23" s="63" t="s">
        <v>79</v>
      </c>
      <c r="AC23" s="24"/>
      <c r="AD23" s="255">
        <f ca="1">COUNTIFS(事業所・施設別一覧!$E$6:$E$75,B23,事業所・施設別一覧!$L$6:$L$75,"&gt;0")</f>
        <v>0</v>
      </c>
      <c r="AE23" s="256"/>
      <c r="AF23" s="253" t="s">
        <v>183</v>
      </c>
      <c r="AG23" s="254"/>
      <c r="AH23" s="203">
        <f ca="1">SUMIF(事業所・施設別一覧!$E$6:$E$75,B23,事業所・施設別一覧!$L$6:$L$75)</f>
        <v>0</v>
      </c>
      <c r="AI23" s="204"/>
      <c r="AJ23" s="204"/>
      <c r="AK23" s="204"/>
      <c r="AL23" s="63" t="s">
        <v>79</v>
      </c>
      <c r="AM23" s="24"/>
    </row>
    <row r="24" spans="1:39" ht="12.75" customHeight="1">
      <c r="A24" s="222"/>
      <c r="B24" s="19" t="s">
        <v>84</v>
      </c>
      <c r="C24" s="20"/>
      <c r="D24" s="20"/>
      <c r="E24" s="20"/>
      <c r="F24" s="20"/>
      <c r="G24" s="20"/>
      <c r="H24" s="20"/>
      <c r="I24" s="20"/>
      <c r="J24" s="20"/>
      <c r="K24" s="20"/>
      <c r="L24" s="20"/>
      <c r="M24" s="20"/>
      <c r="N24" s="20"/>
      <c r="O24" s="20"/>
      <c r="P24" s="20"/>
      <c r="Q24" s="20"/>
      <c r="R24" s="20"/>
      <c r="S24" s="20"/>
      <c r="T24" s="261">
        <f ca="1">COUNTIFS(事業所・施設別一覧!$E$6:$E$75,B24,事業所・施設別一覧!$I$6:$I$75,"&gt;0")</f>
        <v>0</v>
      </c>
      <c r="U24" s="262"/>
      <c r="V24" s="270" t="s">
        <v>183</v>
      </c>
      <c r="W24" s="271"/>
      <c r="X24" s="211">
        <f ca="1">SUMIF(事業所・施設別一覧!$E$6:$E$75,B24,事業所・施設別一覧!$I$6:$I$75)</f>
        <v>0</v>
      </c>
      <c r="Y24" s="212"/>
      <c r="Z24" s="212"/>
      <c r="AA24" s="212"/>
      <c r="AB24" s="64" t="s">
        <v>79</v>
      </c>
      <c r="AC24" s="25"/>
      <c r="AD24" s="272">
        <f ca="1">COUNTIFS(事業所・施設別一覧!$E$6:$E$75,B24,事業所・施設別一覧!$L$6:$L$75,"&gt;0")</f>
        <v>0</v>
      </c>
      <c r="AE24" s="273"/>
      <c r="AF24" s="274" t="s">
        <v>183</v>
      </c>
      <c r="AG24" s="275"/>
      <c r="AH24" s="211">
        <f ca="1">SUMIF(事業所・施設別一覧!$E$6:$E$75,B24,事業所・施設別一覧!$L$6:$L$75)</f>
        <v>0</v>
      </c>
      <c r="AI24" s="212"/>
      <c r="AJ24" s="212"/>
      <c r="AK24" s="212"/>
      <c r="AL24" s="64" t="s">
        <v>79</v>
      </c>
      <c r="AM24" s="25"/>
    </row>
    <row r="25" spans="1:39" ht="12.75" customHeight="1">
      <c r="A25" s="297" t="s">
        <v>66</v>
      </c>
      <c r="B25" s="12" t="s">
        <v>33</v>
      </c>
      <c r="C25" s="14"/>
      <c r="D25" s="14"/>
      <c r="E25" s="14"/>
      <c r="F25" s="14"/>
      <c r="G25" s="14"/>
      <c r="H25" s="14"/>
      <c r="I25" s="14"/>
      <c r="J25" s="14"/>
      <c r="K25" s="14"/>
      <c r="L25" s="14"/>
      <c r="M25" s="14"/>
      <c r="N25" s="14"/>
      <c r="O25" s="14"/>
      <c r="P25" s="14"/>
      <c r="Q25" s="14"/>
      <c r="R25" s="14"/>
      <c r="S25" s="14"/>
      <c r="T25" s="259">
        <f ca="1">COUNTIFS(事業所・施設別一覧!$E$6:$E$75,B25,事業所・施設別一覧!$I$6:$I$75,"&gt;0")</f>
        <v>0</v>
      </c>
      <c r="U25" s="260"/>
      <c r="V25" s="257" t="s">
        <v>183</v>
      </c>
      <c r="W25" s="258"/>
      <c r="X25" s="213">
        <f ca="1">SUMIF(事業所・施設別一覧!$E$6:$E$75,B25,事業所・施設別一覧!$I$6:$I$75)</f>
        <v>0</v>
      </c>
      <c r="Y25" s="214"/>
      <c r="Z25" s="214"/>
      <c r="AA25" s="214"/>
      <c r="AB25" s="70" t="s">
        <v>79</v>
      </c>
      <c r="AC25" s="23"/>
      <c r="AD25" s="259">
        <f ca="1">COUNTIFS(事業所・施設別一覧!$E$6:$E$75,B25,事業所・施設別一覧!$L$6:$L$75,"&gt;0")</f>
        <v>0</v>
      </c>
      <c r="AE25" s="260"/>
      <c r="AF25" s="257" t="s">
        <v>183</v>
      </c>
      <c r="AG25" s="258"/>
      <c r="AH25" s="213">
        <f ca="1">SUMIF(事業所・施設別一覧!$E$6:$E$75,B25,事業所・施設別一覧!$L$6:$L$75)</f>
        <v>0</v>
      </c>
      <c r="AI25" s="214"/>
      <c r="AJ25" s="214"/>
      <c r="AK25" s="214"/>
      <c r="AL25" s="70" t="s">
        <v>79</v>
      </c>
      <c r="AM25" s="23"/>
    </row>
    <row r="26" spans="1:39" ht="12.75" customHeight="1">
      <c r="A26" s="298"/>
      <c r="B26" s="9" t="s">
        <v>32</v>
      </c>
      <c r="C26" s="9"/>
      <c r="D26" s="9"/>
      <c r="E26" s="9"/>
      <c r="F26" s="9"/>
      <c r="G26" s="9"/>
      <c r="H26" s="9"/>
      <c r="I26" s="9"/>
      <c r="J26" s="9"/>
      <c r="K26" s="9"/>
      <c r="L26" s="9"/>
      <c r="M26" s="9"/>
      <c r="N26" s="9"/>
      <c r="O26" s="9"/>
      <c r="P26" s="9"/>
      <c r="Q26" s="9"/>
      <c r="R26" s="9"/>
      <c r="S26" s="9"/>
      <c r="T26" s="244">
        <f ca="1">COUNTIFS(事業所・施設別一覧!$E$6:$E$75,B26,事業所・施設別一覧!$I$6:$I$75,"&gt;0")</f>
        <v>0</v>
      </c>
      <c r="U26" s="245"/>
      <c r="V26" s="280" t="s">
        <v>183</v>
      </c>
      <c r="W26" s="281"/>
      <c r="X26" s="215">
        <f ca="1">SUMIF(事業所・施設別一覧!$E$6:$E$75,B26,事業所・施設別一覧!$I$6:$I$75)</f>
        <v>0</v>
      </c>
      <c r="Y26" s="216"/>
      <c r="Z26" s="216"/>
      <c r="AA26" s="216"/>
      <c r="AB26" s="71" t="s">
        <v>79</v>
      </c>
      <c r="AC26" s="69"/>
      <c r="AD26" s="247">
        <f ca="1">COUNTIFS(事業所・施設別一覧!$E$6:$E$75,B26,事業所・施設別一覧!$L$6:$L$75,"&gt;0")</f>
        <v>0</v>
      </c>
      <c r="AE26" s="248"/>
      <c r="AF26" s="282" t="s">
        <v>183</v>
      </c>
      <c r="AG26" s="283"/>
      <c r="AH26" s="215">
        <f ca="1">SUMIF(事業所・施設別一覧!$E$6:$E$75,B26,事業所・施設別一覧!$L$6:$L$75)</f>
        <v>0</v>
      </c>
      <c r="AI26" s="216"/>
      <c r="AJ26" s="216"/>
      <c r="AK26" s="216"/>
      <c r="AL26" s="71" t="s">
        <v>79</v>
      </c>
      <c r="AM26" s="69"/>
    </row>
    <row r="27" spans="1:39" ht="12.75" customHeight="1">
      <c r="A27" s="220" t="s">
        <v>30</v>
      </c>
      <c r="B27" s="14" t="s">
        <v>14</v>
      </c>
      <c r="C27" s="14"/>
      <c r="D27" s="14"/>
      <c r="E27" s="14"/>
      <c r="F27" s="14"/>
      <c r="G27" s="14"/>
      <c r="H27" s="14"/>
      <c r="I27" s="14"/>
      <c r="J27" s="14"/>
      <c r="K27" s="14"/>
      <c r="L27" s="14"/>
      <c r="M27" s="14"/>
      <c r="N27" s="14"/>
      <c r="O27" s="14"/>
      <c r="P27" s="14"/>
      <c r="Q27" s="14"/>
      <c r="R27" s="14"/>
      <c r="S27" s="14"/>
      <c r="T27" s="259">
        <f ca="1">COUNTIFS(事業所・施設別一覧!$E$6:$E$75,B27,事業所・施設別一覧!$I$6:$I$75,"&gt;0")</f>
        <v>0</v>
      </c>
      <c r="U27" s="260"/>
      <c r="V27" s="257" t="s">
        <v>183</v>
      </c>
      <c r="W27" s="258"/>
      <c r="X27" s="209">
        <f ca="1">SUMIF(事業所・施設別一覧!$E$6:$E$75,B27,事業所・施設別一覧!$I$6:$I$75)</f>
        <v>0</v>
      </c>
      <c r="Y27" s="210"/>
      <c r="Z27" s="210"/>
      <c r="AA27" s="210"/>
      <c r="AB27" s="72" t="s">
        <v>79</v>
      </c>
      <c r="AC27" s="26"/>
      <c r="AD27" s="276">
        <f ca="1">COUNTIFS(事業所・施設別一覧!$E$6:$E$75,B27,事業所・施設別一覧!$L$6:$L$75,"&gt;0")</f>
        <v>0</v>
      </c>
      <c r="AE27" s="277"/>
      <c r="AF27" s="278" t="s">
        <v>183</v>
      </c>
      <c r="AG27" s="279"/>
      <c r="AH27" s="209">
        <f ca="1">SUMIF(事業所・施設別一覧!$E$6:$E$75,B27,事業所・施設別一覧!$L$6:$L$75)</f>
        <v>0</v>
      </c>
      <c r="AI27" s="210"/>
      <c r="AJ27" s="210"/>
      <c r="AK27" s="210"/>
      <c r="AL27" s="72" t="s">
        <v>79</v>
      </c>
      <c r="AM27" s="26"/>
    </row>
    <row r="28" spans="1:39" ht="12.75" customHeight="1">
      <c r="A28" s="221"/>
      <c r="B28" s="17" t="s">
        <v>15</v>
      </c>
      <c r="C28" s="17"/>
      <c r="D28" s="17"/>
      <c r="E28" s="17"/>
      <c r="F28" s="17"/>
      <c r="G28" s="17"/>
      <c r="H28" s="17"/>
      <c r="I28" s="17"/>
      <c r="J28" s="17"/>
      <c r="K28" s="17"/>
      <c r="L28" s="17"/>
      <c r="M28" s="17"/>
      <c r="N28" s="17"/>
      <c r="O28" s="17"/>
      <c r="P28" s="17"/>
      <c r="Q28" s="17"/>
      <c r="R28" s="17"/>
      <c r="S28" s="17"/>
      <c r="T28" s="255">
        <f ca="1">COUNTIFS(事業所・施設別一覧!$E$6:$E$75,B28,事業所・施設別一覧!$I$6:$I$75,"&gt;0")</f>
        <v>0</v>
      </c>
      <c r="U28" s="256"/>
      <c r="V28" s="253" t="s">
        <v>183</v>
      </c>
      <c r="W28" s="254"/>
      <c r="X28" s="203">
        <f ca="1">SUMIF(事業所・施設別一覧!$E$6:$E$75,B28,事業所・施設別一覧!$I$6:$I$75)</f>
        <v>0</v>
      </c>
      <c r="Y28" s="204"/>
      <c r="Z28" s="204"/>
      <c r="AA28" s="204"/>
      <c r="AB28" s="63" t="s">
        <v>79</v>
      </c>
      <c r="AC28" s="24"/>
      <c r="AD28" s="255">
        <f ca="1">COUNTIFS(事業所・施設別一覧!$E$6:$E$75,B28,事業所・施設別一覧!$L$6:$L$75,"&gt;0")</f>
        <v>0</v>
      </c>
      <c r="AE28" s="256"/>
      <c r="AF28" s="253" t="s">
        <v>183</v>
      </c>
      <c r="AG28" s="254"/>
      <c r="AH28" s="203">
        <f ca="1">SUMIF(事業所・施設別一覧!$E$6:$E$75,B28,事業所・施設別一覧!$L$6:$L$75)</f>
        <v>0</v>
      </c>
      <c r="AI28" s="204"/>
      <c r="AJ28" s="204"/>
      <c r="AK28" s="204"/>
      <c r="AL28" s="63" t="s">
        <v>79</v>
      </c>
      <c r="AM28" s="24"/>
    </row>
    <row r="29" spans="1:39" ht="12.75" customHeight="1">
      <c r="A29" s="221"/>
      <c r="B29" s="17" t="s">
        <v>16</v>
      </c>
      <c r="C29" s="17"/>
      <c r="D29" s="17"/>
      <c r="E29" s="17"/>
      <c r="F29" s="17"/>
      <c r="G29" s="17"/>
      <c r="H29" s="17"/>
      <c r="I29" s="17"/>
      <c r="J29" s="17"/>
      <c r="K29" s="17"/>
      <c r="L29" s="17"/>
      <c r="M29" s="17"/>
      <c r="N29" s="17"/>
      <c r="O29" s="17"/>
      <c r="P29" s="17"/>
      <c r="Q29" s="17"/>
      <c r="R29" s="17"/>
      <c r="S29" s="17"/>
      <c r="T29" s="255">
        <f ca="1">COUNTIFS(事業所・施設別一覧!$E$6:$E$75,B29,事業所・施設別一覧!$I$6:$I$75,"&gt;0")</f>
        <v>0</v>
      </c>
      <c r="U29" s="256"/>
      <c r="V29" s="253" t="s">
        <v>183</v>
      </c>
      <c r="W29" s="254"/>
      <c r="X29" s="203">
        <f ca="1">SUMIF(事業所・施設別一覧!$E$6:$E$75,B29,事業所・施設別一覧!$I$6:$I$75)</f>
        <v>0</v>
      </c>
      <c r="Y29" s="204"/>
      <c r="Z29" s="204"/>
      <c r="AA29" s="204"/>
      <c r="AB29" s="63" t="s">
        <v>79</v>
      </c>
      <c r="AC29" s="24"/>
      <c r="AD29" s="255">
        <f ca="1">COUNTIFS(事業所・施設別一覧!$E$6:$E$75,B29,事業所・施設別一覧!$L$6:$L$75,"&gt;0")</f>
        <v>0</v>
      </c>
      <c r="AE29" s="256"/>
      <c r="AF29" s="253" t="s">
        <v>183</v>
      </c>
      <c r="AG29" s="254"/>
      <c r="AH29" s="203">
        <f ca="1">SUMIF(事業所・施設別一覧!$E$6:$E$75,B29,事業所・施設別一覧!$L$6:$L$75)</f>
        <v>0</v>
      </c>
      <c r="AI29" s="204"/>
      <c r="AJ29" s="204"/>
      <c r="AK29" s="204"/>
      <c r="AL29" s="63" t="s">
        <v>79</v>
      </c>
      <c r="AM29" s="24"/>
    </row>
    <row r="30" spans="1:39" ht="12.75" customHeight="1">
      <c r="A30" s="221"/>
      <c r="B30" s="17" t="s">
        <v>17</v>
      </c>
      <c r="C30" s="17"/>
      <c r="D30" s="17"/>
      <c r="E30" s="17"/>
      <c r="F30" s="17"/>
      <c r="G30" s="17"/>
      <c r="H30" s="17"/>
      <c r="I30" s="17"/>
      <c r="J30" s="17"/>
      <c r="K30" s="17"/>
      <c r="L30" s="17"/>
      <c r="M30" s="17"/>
      <c r="N30" s="17"/>
      <c r="O30" s="17"/>
      <c r="P30" s="17"/>
      <c r="Q30" s="17"/>
      <c r="R30" s="17"/>
      <c r="S30" s="17"/>
      <c r="T30" s="255">
        <f ca="1">COUNTIFS(事業所・施設別一覧!$E$6:$E$75,B30,事業所・施設別一覧!$I$6:$I$75,"&gt;0")</f>
        <v>0</v>
      </c>
      <c r="U30" s="256"/>
      <c r="V30" s="253" t="s">
        <v>183</v>
      </c>
      <c r="W30" s="254"/>
      <c r="X30" s="203">
        <f ca="1">SUMIF(事業所・施設別一覧!$E$6:$E$75,B30,事業所・施設別一覧!$I$6:$I$75)</f>
        <v>0</v>
      </c>
      <c r="Y30" s="204"/>
      <c r="Z30" s="204"/>
      <c r="AA30" s="204"/>
      <c r="AB30" s="63" t="s">
        <v>79</v>
      </c>
      <c r="AC30" s="24"/>
      <c r="AD30" s="255">
        <f ca="1">COUNTIFS(事業所・施設別一覧!$E$6:$E$75,B30,事業所・施設別一覧!$L$6:$L$75,"&gt;0")</f>
        <v>0</v>
      </c>
      <c r="AE30" s="256"/>
      <c r="AF30" s="253" t="s">
        <v>183</v>
      </c>
      <c r="AG30" s="254"/>
      <c r="AH30" s="203">
        <f ca="1">SUMIF(事業所・施設別一覧!$E$6:$E$75,B30,事業所・施設別一覧!$L$6:$L$75)</f>
        <v>0</v>
      </c>
      <c r="AI30" s="204"/>
      <c r="AJ30" s="204"/>
      <c r="AK30" s="204"/>
      <c r="AL30" s="63" t="s">
        <v>79</v>
      </c>
      <c r="AM30" s="24"/>
    </row>
    <row r="31" spans="1:39" ht="12.75" customHeight="1">
      <c r="A31" s="221"/>
      <c r="B31" s="17" t="s">
        <v>18</v>
      </c>
      <c r="C31" s="17"/>
      <c r="D31" s="17"/>
      <c r="E31" s="17"/>
      <c r="F31" s="17"/>
      <c r="G31" s="17"/>
      <c r="H31" s="17"/>
      <c r="I31" s="17"/>
      <c r="J31" s="17"/>
      <c r="K31" s="17"/>
      <c r="L31" s="17"/>
      <c r="M31" s="17"/>
      <c r="N31" s="17"/>
      <c r="O31" s="17"/>
      <c r="P31" s="17"/>
      <c r="Q31" s="17"/>
      <c r="R31" s="17"/>
      <c r="S31" s="17"/>
      <c r="T31" s="255">
        <f ca="1">COUNTIFS(事業所・施設別一覧!$E$6:$E$75,B31,事業所・施設別一覧!$I$6:$I$75,"&gt;0")</f>
        <v>0</v>
      </c>
      <c r="U31" s="256"/>
      <c r="V31" s="253" t="s">
        <v>183</v>
      </c>
      <c r="W31" s="254"/>
      <c r="X31" s="203">
        <f ca="1">SUMIF(事業所・施設別一覧!$E$6:$E$75,B31,事業所・施設別一覧!$I$6:$I$75)</f>
        <v>0</v>
      </c>
      <c r="Y31" s="204"/>
      <c r="Z31" s="204"/>
      <c r="AA31" s="204"/>
      <c r="AB31" s="63" t="s">
        <v>79</v>
      </c>
      <c r="AC31" s="24"/>
      <c r="AD31" s="255">
        <f ca="1">COUNTIFS(事業所・施設別一覧!$E$6:$E$75,B31,事業所・施設別一覧!$L$6:$L$75,"&gt;0")</f>
        <v>0</v>
      </c>
      <c r="AE31" s="256"/>
      <c r="AF31" s="253" t="s">
        <v>183</v>
      </c>
      <c r="AG31" s="254"/>
      <c r="AH31" s="203">
        <f ca="1">SUMIF(事業所・施設別一覧!$E$6:$E$75,B31,事業所・施設別一覧!$L$6:$L$75)</f>
        <v>0</v>
      </c>
      <c r="AI31" s="204"/>
      <c r="AJ31" s="204"/>
      <c r="AK31" s="204"/>
      <c r="AL31" s="63" t="s">
        <v>79</v>
      </c>
      <c r="AM31" s="24"/>
    </row>
    <row r="32" spans="1:39" ht="12.75" customHeight="1">
      <c r="A32" s="221"/>
      <c r="B32" s="17" t="s">
        <v>19</v>
      </c>
      <c r="C32" s="17"/>
      <c r="D32" s="17"/>
      <c r="E32" s="17"/>
      <c r="F32" s="17"/>
      <c r="G32" s="17"/>
      <c r="H32" s="17"/>
      <c r="I32" s="17"/>
      <c r="J32" s="17"/>
      <c r="K32" s="17"/>
      <c r="L32" s="17"/>
      <c r="M32" s="17"/>
      <c r="N32" s="17"/>
      <c r="O32" s="17"/>
      <c r="P32" s="17"/>
      <c r="Q32" s="17"/>
      <c r="R32" s="17"/>
      <c r="S32" s="17"/>
      <c r="T32" s="255">
        <f ca="1">COUNTIFS(事業所・施設別一覧!$E$6:$E$75,B32,事業所・施設別一覧!$I$6:$I$75,"&gt;0")</f>
        <v>0</v>
      </c>
      <c r="U32" s="256"/>
      <c r="V32" s="253" t="s">
        <v>183</v>
      </c>
      <c r="W32" s="254"/>
      <c r="X32" s="203">
        <f ca="1">SUMIF(事業所・施設別一覧!$E$6:$E$75,B32,事業所・施設別一覧!$I$6:$I$75)</f>
        <v>0</v>
      </c>
      <c r="Y32" s="204"/>
      <c r="Z32" s="204"/>
      <c r="AA32" s="204"/>
      <c r="AB32" s="63" t="s">
        <v>79</v>
      </c>
      <c r="AC32" s="24"/>
      <c r="AD32" s="255">
        <f ca="1">COUNTIFS(事業所・施設別一覧!$E$6:$E$75,B32,事業所・施設別一覧!$L$6:$L$75,"&gt;0")</f>
        <v>0</v>
      </c>
      <c r="AE32" s="256"/>
      <c r="AF32" s="253" t="s">
        <v>183</v>
      </c>
      <c r="AG32" s="254"/>
      <c r="AH32" s="203">
        <f ca="1">SUMIF(事業所・施設別一覧!$E$6:$E$75,B32,事業所・施設別一覧!$L$6:$L$75)</f>
        <v>0</v>
      </c>
      <c r="AI32" s="204"/>
      <c r="AJ32" s="204"/>
      <c r="AK32" s="204"/>
      <c r="AL32" s="63" t="s">
        <v>79</v>
      </c>
      <c r="AM32" s="24"/>
    </row>
    <row r="33" spans="1:39" ht="12.75" customHeight="1">
      <c r="A33" s="221"/>
      <c r="B33" s="17" t="s">
        <v>20</v>
      </c>
      <c r="C33" s="17"/>
      <c r="D33" s="17"/>
      <c r="E33" s="17"/>
      <c r="F33" s="17"/>
      <c r="G33" s="17"/>
      <c r="H33" s="17"/>
      <c r="I33" s="17"/>
      <c r="J33" s="17"/>
      <c r="K33" s="17"/>
      <c r="L33" s="17"/>
      <c r="M33" s="17"/>
      <c r="N33" s="17"/>
      <c r="O33" s="17"/>
      <c r="P33" s="17"/>
      <c r="Q33" s="17"/>
      <c r="R33" s="17"/>
      <c r="S33" s="17"/>
      <c r="T33" s="255">
        <f ca="1">COUNTIFS(事業所・施設別一覧!$E$6:$E$75,B33,事業所・施設別一覧!$I$6:$I$75,"&gt;0")</f>
        <v>0</v>
      </c>
      <c r="U33" s="256"/>
      <c r="V33" s="253" t="s">
        <v>183</v>
      </c>
      <c r="W33" s="254"/>
      <c r="X33" s="203">
        <f ca="1">SUMIF(事業所・施設別一覧!$E$6:$E$75,B33,事業所・施設別一覧!$I$6:$I$75)</f>
        <v>0</v>
      </c>
      <c r="Y33" s="204"/>
      <c r="Z33" s="204"/>
      <c r="AA33" s="204"/>
      <c r="AB33" s="63" t="s">
        <v>79</v>
      </c>
      <c r="AC33" s="24"/>
      <c r="AD33" s="255">
        <f ca="1">COUNTIFS(事業所・施設別一覧!$E$6:$E$75,B33,事業所・施設別一覧!$L$6:$L$75,"&gt;0")</f>
        <v>0</v>
      </c>
      <c r="AE33" s="256"/>
      <c r="AF33" s="253" t="s">
        <v>183</v>
      </c>
      <c r="AG33" s="254"/>
      <c r="AH33" s="203">
        <f ca="1">SUMIF(事業所・施設別一覧!$E$6:$E$75,B33,事業所・施設別一覧!$L$6:$L$75)</f>
        <v>0</v>
      </c>
      <c r="AI33" s="204"/>
      <c r="AJ33" s="204"/>
      <c r="AK33" s="204"/>
      <c r="AL33" s="63" t="s">
        <v>79</v>
      </c>
      <c r="AM33" s="24"/>
    </row>
    <row r="34" spans="1:39" ht="12.75" customHeight="1">
      <c r="A34" s="221"/>
      <c r="B34" s="17" t="s">
        <v>21</v>
      </c>
      <c r="C34" s="17"/>
      <c r="D34" s="17"/>
      <c r="E34" s="17"/>
      <c r="F34" s="17"/>
      <c r="G34" s="17"/>
      <c r="H34" s="17"/>
      <c r="I34" s="17"/>
      <c r="J34" s="17"/>
      <c r="K34" s="17"/>
      <c r="L34" s="17"/>
      <c r="M34" s="17"/>
      <c r="N34" s="17"/>
      <c r="O34" s="17"/>
      <c r="P34" s="17"/>
      <c r="Q34" s="17"/>
      <c r="R34" s="17"/>
      <c r="S34" s="17"/>
      <c r="T34" s="255">
        <f ca="1">COUNTIFS(事業所・施設別一覧!$E$6:$E$75,B34,事業所・施設別一覧!$I$6:$I$75,"&gt;0")</f>
        <v>0</v>
      </c>
      <c r="U34" s="256"/>
      <c r="V34" s="253" t="s">
        <v>183</v>
      </c>
      <c r="W34" s="254"/>
      <c r="X34" s="203">
        <f ca="1">SUMIF(事業所・施設別一覧!$E$6:$E$75,B34,事業所・施設別一覧!$I$6:$I$75)</f>
        <v>0</v>
      </c>
      <c r="Y34" s="204"/>
      <c r="Z34" s="204"/>
      <c r="AA34" s="204"/>
      <c r="AB34" s="63" t="s">
        <v>79</v>
      </c>
      <c r="AC34" s="24"/>
      <c r="AD34" s="255">
        <f ca="1">COUNTIFS(事業所・施設別一覧!$E$6:$E$75,B34,事業所・施設別一覧!$L$6:$L$75,"&gt;0")</f>
        <v>0</v>
      </c>
      <c r="AE34" s="256"/>
      <c r="AF34" s="253" t="s">
        <v>183</v>
      </c>
      <c r="AG34" s="254"/>
      <c r="AH34" s="203">
        <f ca="1">SUMIF(事業所・施設別一覧!$E$6:$E$75,B34,事業所・施設別一覧!$L$6:$L$75)</f>
        <v>0</v>
      </c>
      <c r="AI34" s="204"/>
      <c r="AJ34" s="204"/>
      <c r="AK34" s="204"/>
      <c r="AL34" s="63" t="s">
        <v>79</v>
      </c>
      <c r="AM34" s="24"/>
    </row>
    <row r="35" spans="1:39" ht="12.75" customHeight="1">
      <c r="A35" s="222"/>
      <c r="B35" s="20" t="s">
        <v>68</v>
      </c>
      <c r="C35" s="20"/>
      <c r="D35" s="20"/>
      <c r="E35" s="20"/>
      <c r="F35" s="20"/>
      <c r="G35" s="20"/>
      <c r="H35" s="20"/>
      <c r="I35" s="20"/>
      <c r="J35" s="20"/>
      <c r="K35" s="20"/>
      <c r="L35" s="20"/>
      <c r="M35" s="20"/>
      <c r="N35" s="20"/>
      <c r="O35" s="20"/>
      <c r="P35" s="20"/>
      <c r="Q35" s="20"/>
      <c r="R35" s="20"/>
      <c r="S35" s="20"/>
      <c r="T35" s="261">
        <f ca="1">COUNTIFS(事業所・施設別一覧!$E$6:$E$75,B35,事業所・施設別一覧!$I$6:$I$75,"&gt;0")</f>
        <v>0</v>
      </c>
      <c r="U35" s="262"/>
      <c r="V35" s="270" t="s">
        <v>183</v>
      </c>
      <c r="W35" s="271"/>
      <c r="X35" s="211">
        <f ca="1">SUMIF(事業所・施設別一覧!$E$6:$E$75,B35,事業所・施設別一覧!$I$6:$I$75)</f>
        <v>0</v>
      </c>
      <c r="Y35" s="212"/>
      <c r="Z35" s="212"/>
      <c r="AA35" s="212"/>
      <c r="AB35" s="64" t="s">
        <v>79</v>
      </c>
      <c r="AC35" s="25"/>
      <c r="AD35" s="272">
        <f ca="1">COUNTIFS(事業所・施設別一覧!$E$6:$E$75,B35,事業所・施設別一覧!$L$6:$L$75,"&gt;0")</f>
        <v>0</v>
      </c>
      <c r="AE35" s="273"/>
      <c r="AF35" s="274" t="s">
        <v>183</v>
      </c>
      <c r="AG35" s="275"/>
      <c r="AH35" s="211">
        <f ca="1">SUMIF(事業所・施設別一覧!$E$6:$E$75,B35,事業所・施設別一覧!$L$6:$L$75)</f>
        <v>0</v>
      </c>
      <c r="AI35" s="212"/>
      <c r="AJ35" s="212"/>
      <c r="AK35" s="212"/>
      <c r="AL35" s="64" t="s">
        <v>79</v>
      </c>
      <c r="AM35" s="25"/>
    </row>
    <row r="36" spans="1:39" ht="12.75" customHeight="1">
      <c r="A36" s="297" t="s">
        <v>67</v>
      </c>
      <c r="B36" s="14" t="s">
        <v>22</v>
      </c>
      <c r="C36" s="14"/>
      <c r="D36" s="14"/>
      <c r="E36" s="14"/>
      <c r="F36" s="14"/>
      <c r="G36" s="14"/>
      <c r="H36" s="14"/>
      <c r="I36" s="14"/>
      <c r="J36" s="14"/>
      <c r="K36" s="14"/>
      <c r="L36" s="14"/>
      <c r="M36" s="14"/>
      <c r="N36" s="14"/>
      <c r="O36" s="14"/>
      <c r="P36" s="14"/>
      <c r="Q36" s="14"/>
      <c r="R36" s="14"/>
      <c r="S36" s="14"/>
      <c r="T36" s="259">
        <f ca="1">COUNTIFS(事業所・施設別一覧!$E$6:$E$75,B36,事業所・施設別一覧!$I$6:$I$75,"&gt;0")</f>
        <v>0</v>
      </c>
      <c r="U36" s="260"/>
      <c r="V36" s="257" t="s">
        <v>183</v>
      </c>
      <c r="W36" s="258"/>
      <c r="X36" s="213">
        <f ca="1">SUMIF(事業所・施設別一覧!$E$6:$E$75,B36,事業所・施設別一覧!$I$6:$I$75)</f>
        <v>0</v>
      </c>
      <c r="Y36" s="214"/>
      <c r="Z36" s="214"/>
      <c r="AA36" s="214"/>
      <c r="AB36" s="70" t="s">
        <v>79</v>
      </c>
      <c r="AC36" s="23"/>
      <c r="AD36" s="259">
        <f ca="1">COUNTIFS(事業所・施設別一覧!$E$6:$E$75,B36,事業所・施設別一覧!$L$6:$L$75,"&gt;0")</f>
        <v>0</v>
      </c>
      <c r="AE36" s="260"/>
      <c r="AF36" s="257" t="s">
        <v>183</v>
      </c>
      <c r="AG36" s="258"/>
      <c r="AH36" s="213">
        <f ca="1">SUMIF(事業所・施設別一覧!$E$6:$E$75,B36,事業所・施設別一覧!$L$6:$L$75)</f>
        <v>0</v>
      </c>
      <c r="AI36" s="214"/>
      <c r="AJ36" s="214"/>
      <c r="AK36" s="214"/>
      <c r="AL36" s="70" t="s">
        <v>79</v>
      </c>
      <c r="AM36" s="23"/>
    </row>
    <row r="37" spans="1:39" ht="12.75" customHeight="1">
      <c r="A37" s="298"/>
      <c r="B37" s="9" t="s">
        <v>23</v>
      </c>
      <c r="C37" s="9"/>
      <c r="D37" s="9"/>
      <c r="E37" s="9"/>
      <c r="F37" s="9"/>
      <c r="G37" s="9"/>
      <c r="H37" s="9"/>
      <c r="I37" s="9"/>
      <c r="J37" s="9"/>
      <c r="K37" s="9"/>
      <c r="L37" s="9"/>
      <c r="M37" s="9"/>
      <c r="N37" s="9"/>
      <c r="O37" s="9"/>
      <c r="P37" s="9"/>
      <c r="Q37" s="9"/>
      <c r="R37" s="9"/>
      <c r="S37" s="9"/>
      <c r="T37" s="247">
        <f ca="1">COUNTIFS(事業所・施設別一覧!$E$6:$E$75,B37,事業所・施設別一覧!$I$6:$I$75,"&gt;0")</f>
        <v>0</v>
      </c>
      <c r="U37" s="248"/>
      <c r="V37" s="282" t="s">
        <v>183</v>
      </c>
      <c r="W37" s="283"/>
      <c r="X37" s="215">
        <f ca="1">SUMIF(事業所・施設別一覧!$E$6:$E$75,B37,事業所・施設別一覧!$I$6:$I$75)</f>
        <v>0</v>
      </c>
      <c r="Y37" s="216"/>
      <c r="Z37" s="216"/>
      <c r="AA37" s="216"/>
      <c r="AB37" s="71" t="s">
        <v>79</v>
      </c>
      <c r="AC37" s="69"/>
      <c r="AD37" s="247">
        <f ca="1">COUNTIFS(事業所・施設別一覧!$E$6:$E$75,B37,事業所・施設別一覧!$L$6:$L$75,"&gt;0")</f>
        <v>0</v>
      </c>
      <c r="AE37" s="248"/>
      <c r="AF37" s="282" t="s">
        <v>183</v>
      </c>
      <c r="AG37" s="283"/>
      <c r="AH37" s="215">
        <f ca="1">SUMIF(事業所・施設別一覧!$E$6:$E$75,B37,事業所・施設別一覧!$L$6:$L$75)</f>
        <v>0</v>
      </c>
      <c r="AI37" s="216"/>
      <c r="AJ37" s="216"/>
      <c r="AK37" s="216"/>
      <c r="AL37" s="71" t="s">
        <v>79</v>
      </c>
      <c r="AM37" s="69"/>
    </row>
    <row r="38" spans="1:39" ht="12.75" customHeight="1">
      <c r="A38" s="220" t="s">
        <v>31</v>
      </c>
      <c r="B38" s="12" t="s">
        <v>24</v>
      </c>
      <c r="C38" s="14"/>
      <c r="D38" s="14"/>
      <c r="E38" s="14"/>
      <c r="F38" s="14"/>
      <c r="G38" s="14"/>
      <c r="H38" s="14"/>
      <c r="I38" s="14"/>
      <c r="J38" s="14"/>
      <c r="K38" s="14"/>
      <c r="L38" s="14"/>
      <c r="M38" s="14"/>
      <c r="N38" s="14"/>
      <c r="O38" s="14"/>
      <c r="P38" s="14"/>
      <c r="Q38" s="14"/>
      <c r="R38" s="14"/>
      <c r="S38" s="14"/>
      <c r="T38" s="276">
        <f ca="1">COUNTIFS(事業所・施設別一覧!$E$6:$E$75,B38,事業所・施設別一覧!$I$6:$I$75,"&gt;0")</f>
        <v>0</v>
      </c>
      <c r="U38" s="277"/>
      <c r="V38" s="278" t="s">
        <v>183</v>
      </c>
      <c r="W38" s="279"/>
      <c r="X38" s="209">
        <f ca="1">SUMIF(事業所・施設別一覧!$E$6:$E$75,B38,事業所・施設別一覧!$I$6:$I$75)</f>
        <v>0</v>
      </c>
      <c r="Y38" s="210"/>
      <c r="Z38" s="210"/>
      <c r="AA38" s="210"/>
      <c r="AB38" s="72" t="s">
        <v>79</v>
      </c>
      <c r="AC38" s="26"/>
      <c r="AD38" s="276">
        <f ca="1">COUNTIFS(事業所・施設別一覧!$E$6:$E$75,B38,事業所・施設別一覧!$L$6:$L$75,"&gt;0")</f>
        <v>0</v>
      </c>
      <c r="AE38" s="277"/>
      <c r="AF38" s="278" t="s">
        <v>183</v>
      </c>
      <c r="AG38" s="279"/>
      <c r="AH38" s="209">
        <f ca="1">SUMIF(事業所・施設別一覧!$E$6:$E$75,B38,事業所・施設別一覧!$L$6:$L$75)</f>
        <v>0</v>
      </c>
      <c r="AI38" s="210"/>
      <c r="AJ38" s="210"/>
      <c r="AK38" s="210"/>
      <c r="AL38" s="72" t="s">
        <v>79</v>
      </c>
      <c r="AM38" s="26"/>
    </row>
    <row r="39" spans="1:39" ht="12.75" customHeight="1">
      <c r="A39" s="221"/>
      <c r="B39" s="16" t="s">
        <v>25</v>
      </c>
      <c r="C39" s="17"/>
      <c r="D39" s="17"/>
      <c r="E39" s="17"/>
      <c r="F39" s="17"/>
      <c r="G39" s="17"/>
      <c r="H39" s="17"/>
      <c r="I39" s="17"/>
      <c r="J39" s="17"/>
      <c r="K39" s="17"/>
      <c r="L39" s="17"/>
      <c r="M39" s="17"/>
      <c r="N39" s="17"/>
      <c r="O39" s="17"/>
      <c r="P39" s="17"/>
      <c r="Q39" s="17"/>
      <c r="R39" s="17"/>
      <c r="S39" s="17"/>
      <c r="T39" s="255">
        <f ca="1">COUNTIFS(事業所・施設別一覧!$E$6:$E$75,B39,事業所・施設別一覧!$I$6:$I$75,"&gt;0")</f>
        <v>0</v>
      </c>
      <c r="U39" s="256"/>
      <c r="V39" s="253" t="s">
        <v>183</v>
      </c>
      <c r="W39" s="254"/>
      <c r="X39" s="203">
        <f ca="1">SUMIF(事業所・施設別一覧!$E$6:$E$75,B39,事業所・施設別一覧!$I$6:$I$75)</f>
        <v>0</v>
      </c>
      <c r="Y39" s="204"/>
      <c r="Z39" s="204"/>
      <c r="AA39" s="204"/>
      <c r="AB39" s="63" t="s">
        <v>79</v>
      </c>
      <c r="AC39" s="24"/>
      <c r="AD39" s="255">
        <f ca="1">COUNTIFS(事業所・施設別一覧!$E$6:$E$75,B39,事業所・施設別一覧!$L$6:$L$75,"&gt;0")</f>
        <v>0</v>
      </c>
      <c r="AE39" s="256"/>
      <c r="AF39" s="253" t="s">
        <v>183</v>
      </c>
      <c r="AG39" s="254"/>
      <c r="AH39" s="203">
        <f ca="1">SUMIF(事業所・施設別一覧!$E$6:$E$75,B39,事業所・施設別一覧!$L$6:$L$75)</f>
        <v>0</v>
      </c>
      <c r="AI39" s="204"/>
      <c r="AJ39" s="204"/>
      <c r="AK39" s="204"/>
      <c r="AL39" s="63" t="s">
        <v>79</v>
      </c>
      <c r="AM39" s="24"/>
    </row>
    <row r="40" spans="1:39" ht="12.75" customHeight="1">
      <c r="A40" s="221"/>
      <c r="B40" s="16" t="s">
        <v>26</v>
      </c>
      <c r="C40" s="17"/>
      <c r="D40" s="17"/>
      <c r="E40" s="17"/>
      <c r="F40" s="17"/>
      <c r="G40" s="17"/>
      <c r="H40" s="17"/>
      <c r="I40" s="17"/>
      <c r="J40" s="17"/>
      <c r="K40" s="17"/>
      <c r="L40" s="17"/>
      <c r="M40" s="17"/>
      <c r="N40" s="17"/>
      <c r="O40" s="17"/>
      <c r="P40" s="17"/>
      <c r="Q40" s="17"/>
      <c r="R40" s="17"/>
      <c r="S40" s="17"/>
      <c r="T40" s="255">
        <f ca="1">COUNTIFS(事業所・施設別一覧!$E$6:$E$75,B40,事業所・施設別一覧!$I$6:$I$75,"&gt;0")</f>
        <v>0</v>
      </c>
      <c r="U40" s="256"/>
      <c r="V40" s="253" t="s">
        <v>183</v>
      </c>
      <c r="W40" s="254"/>
      <c r="X40" s="203">
        <f ca="1">SUMIF(事業所・施設別一覧!$E$6:$E$75,B40,事業所・施設別一覧!$I$6:$I$75)</f>
        <v>0</v>
      </c>
      <c r="Y40" s="204"/>
      <c r="Z40" s="204"/>
      <c r="AA40" s="204"/>
      <c r="AB40" s="63" t="s">
        <v>79</v>
      </c>
      <c r="AC40" s="24"/>
      <c r="AD40" s="255">
        <f ca="1">COUNTIFS(事業所・施設別一覧!$E$6:$E$75,B40,事業所・施設別一覧!$L$6:$L$75,"&gt;0")</f>
        <v>0</v>
      </c>
      <c r="AE40" s="256"/>
      <c r="AF40" s="253" t="s">
        <v>183</v>
      </c>
      <c r="AG40" s="254"/>
      <c r="AH40" s="203">
        <f ca="1">SUMIF(事業所・施設別一覧!$E$6:$E$75,B40,事業所・施設別一覧!$L$6:$L$75)</f>
        <v>0</v>
      </c>
      <c r="AI40" s="204"/>
      <c r="AJ40" s="204"/>
      <c r="AK40" s="204"/>
      <c r="AL40" s="63" t="s">
        <v>79</v>
      </c>
      <c r="AM40" s="24"/>
    </row>
    <row r="41" spans="1:39" ht="12.75" customHeight="1">
      <c r="A41" s="221"/>
      <c r="B41" s="16" t="s">
        <v>27</v>
      </c>
      <c r="C41" s="17"/>
      <c r="D41" s="17"/>
      <c r="E41" s="17"/>
      <c r="F41" s="17"/>
      <c r="G41" s="17"/>
      <c r="H41" s="17"/>
      <c r="I41" s="17"/>
      <c r="J41" s="17"/>
      <c r="K41" s="17"/>
      <c r="L41" s="17"/>
      <c r="M41" s="17"/>
      <c r="N41" s="17"/>
      <c r="O41" s="17"/>
      <c r="P41" s="17"/>
      <c r="Q41" s="17"/>
      <c r="R41" s="17"/>
      <c r="S41" s="17"/>
      <c r="T41" s="255">
        <f ca="1">COUNTIFS(事業所・施設別一覧!$E$6:$E$75,B41,事業所・施設別一覧!$I$6:$I$75,"&gt;0")</f>
        <v>0</v>
      </c>
      <c r="U41" s="256"/>
      <c r="V41" s="253" t="s">
        <v>183</v>
      </c>
      <c r="W41" s="254"/>
      <c r="X41" s="203">
        <f ca="1">SUMIF(事業所・施設別一覧!$E$6:$E$75,B41,事業所・施設別一覧!$I$6:$I$75)</f>
        <v>0</v>
      </c>
      <c r="Y41" s="204"/>
      <c r="Z41" s="204"/>
      <c r="AA41" s="204"/>
      <c r="AB41" s="63" t="s">
        <v>79</v>
      </c>
      <c r="AC41" s="24"/>
      <c r="AD41" s="255">
        <f ca="1">COUNTIFS(事業所・施設別一覧!$E$6:$E$75,B41,事業所・施設別一覧!$L$6:$L$75,"&gt;0")</f>
        <v>0</v>
      </c>
      <c r="AE41" s="256"/>
      <c r="AF41" s="253" t="s">
        <v>183</v>
      </c>
      <c r="AG41" s="254"/>
      <c r="AH41" s="203">
        <f ca="1">SUMIF(事業所・施設別一覧!$E$6:$E$75,B41,事業所・施設別一覧!$L$6:$L$75)</f>
        <v>0</v>
      </c>
      <c r="AI41" s="204"/>
      <c r="AJ41" s="204"/>
      <c r="AK41" s="204"/>
      <c r="AL41" s="63" t="s">
        <v>79</v>
      </c>
      <c r="AM41" s="24"/>
    </row>
    <row r="42" spans="1:39" ht="12.75" customHeight="1">
      <c r="A42" s="221"/>
      <c r="B42" s="16" t="s">
        <v>28</v>
      </c>
      <c r="C42" s="17"/>
      <c r="D42" s="17"/>
      <c r="E42" s="17"/>
      <c r="F42" s="17"/>
      <c r="G42" s="17"/>
      <c r="H42" s="17"/>
      <c r="I42" s="17"/>
      <c r="J42" s="17"/>
      <c r="K42" s="17"/>
      <c r="L42" s="17"/>
      <c r="M42" s="17"/>
      <c r="N42" s="17"/>
      <c r="O42" s="17"/>
      <c r="P42" s="17"/>
      <c r="Q42" s="17"/>
      <c r="R42" s="17"/>
      <c r="S42" s="17"/>
      <c r="T42" s="255">
        <f ca="1">COUNTIFS(事業所・施設別一覧!$E$6:$E$75,B42,事業所・施設別一覧!$I$6:$I$75,"&gt;0")</f>
        <v>0</v>
      </c>
      <c r="U42" s="256"/>
      <c r="V42" s="253" t="s">
        <v>183</v>
      </c>
      <c r="W42" s="254"/>
      <c r="X42" s="203">
        <f ca="1">SUMIF(事業所・施設別一覧!$E$6:$E$75,B42,事業所・施設別一覧!$I$6:$I$75)</f>
        <v>0</v>
      </c>
      <c r="Y42" s="204"/>
      <c r="Z42" s="204"/>
      <c r="AA42" s="204"/>
      <c r="AB42" s="63" t="s">
        <v>79</v>
      </c>
      <c r="AC42" s="24"/>
      <c r="AD42" s="255">
        <f ca="1">COUNTIFS(事業所・施設別一覧!$E$6:$E$75,B42,事業所・施設別一覧!$L$6:$L$75,"&gt;0")</f>
        <v>0</v>
      </c>
      <c r="AE42" s="256"/>
      <c r="AF42" s="253" t="s">
        <v>183</v>
      </c>
      <c r="AG42" s="254"/>
      <c r="AH42" s="203">
        <f ca="1">SUMIF(事業所・施設別一覧!$E$6:$E$75,B42,事業所・施設別一覧!$L$6:$L$75)</f>
        <v>0</v>
      </c>
      <c r="AI42" s="204"/>
      <c r="AJ42" s="204"/>
      <c r="AK42" s="204"/>
      <c r="AL42" s="63" t="s">
        <v>79</v>
      </c>
      <c r="AM42" s="24"/>
    </row>
    <row r="43" spans="1:39" ht="12.75" customHeight="1">
      <c r="A43" s="221"/>
      <c r="B43" s="16" t="s">
        <v>29</v>
      </c>
      <c r="C43" s="17"/>
      <c r="D43" s="17"/>
      <c r="E43" s="17"/>
      <c r="F43" s="17"/>
      <c r="G43" s="17"/>
      <c r="H43" s="17"/>
      <c r="I43" s="17"/>
      <c r="J43" s="17"/>
      <c r="K43" s="17"/>
      <c r="L43" s="17"/>
      <c r="M43" s="17"/>
      <c r="N43" s="17"/>
      <c r="O43" s="17"/>
      <c r="P43" s="17"/>
      <c r="Q43" s="17"/>
      <c r="R43" s="17"/>
      <c r="S43" s="17"/>
      <c r="T43" s="255">
        <f ca="1">COUNTIFS(事業所・施設別一覧!$E$6:$E$75,B43,事業所・施設別一覧!$I$6:$I$75,"&gt;0")</f>
        <v>0</v>
      </c>
      <c r="U43" s="256"/>
      <c r="V43" s="253" t="s">
        <v>183</v>
      </c>
      <c r="W43" s="254"/>
      <c r="X43" s="203">
        <f ca="1">SUMIF(事業所・施設別一覧!$E$6:$E$75,B43,事業所・施設別一覧!$I$6:$I$75)</f>
        <v>0</v>
      </c>
      <c r="Y43" s="204"/>
      <c r="Z43" s="204"/>
      <c r="AA43" s="204"/>
      <c r="AB43" s="63" t="s">
        <v>79</v>
      </c>
      <c r="AC43" s="24"/>
      <c r="AD43" s="255">
        <f ca="1">COUNTIFS(事業所・施設別一覧!$E$6:$E$75,B43,事業所・施設別一覧!$L$6:$L$75,"&gt;0")</f>
        <v>0</v>
      </c>
      <c r="AE43" s="256"/>
      <c r="AF43" s="253" t="s">
        <v>183</v>
      </c>
      <c r="AG43" s="254"/>
      <c r="AH43" s="203">
        <f ca="1">SUMIF(事業所・施設別一覧!$E$6:$E$75,B43,事業所・施設別一覧!$L$6:$L$75)</f>
        <v>0</v>
      </c>
      <c r="AI43" s="204"/>
      <c r="AJ43" s="204"/>
      <c r="AK43" s="204"/>
      <c r="AL43" s="63" t="s">
        <v>79</v>
      </c>
      <c r="AM43" s="24"/>
    </row>
    <row r="44" spans="1:39" ht="12.75" customHeight="1">
      <c r="A44" s="221"/>
      <c r="B44" s="16" t="s">
        <v>51</v>
      </c>
      <c r="C44" s="17"/>
      <c r="D44" s="17"/>
      <c r="E44" s="17"/>
      <c r="F44" s="17"/>
      <c r="G44" s="17"/>
      <c r="H44" s="17"/>
      <c r="I44" s="17"/>
      <c r="J44" s="17"/>
      <c r="K44" s="17"/>
      <c r="L44" s="17"/>
      <c r="M44" s="17"/>
      <c r="N44" s="17"/>
      <c r="O44" s="17"/>
      <c r="P44" s="17"/>
      <c r="Q44" s="17"/>
      <c r="R44" s="17"/>
      <c r="S44" s="17"/>
      <c r="T44" s="255">
        <f ca="1">COUNTIFS(事業所・施設別一覧!$E$6:$E$75,B44,事業所・施設別一覧!$I$6:$I$75,"&gt;0")</f>
        <v>0</v>
      </c>
      <c r="U44" s="256"/>
      <c r="V44" s="253" t="s">
        <v>183</v>
      </c>
      <c r="W44" s="254"/>
      <c r="X44" s="203">
        <f ca="1">SUMIF(事業所・施設別一覧!$E$6:$E$75,B44,事業所・施設別一覧!$I$6:$I$75)</f>
        <v>0</v>
      </c>
      <c r="Y44" s="204"/>
      <c r="Z44" s="204"/>
      <c r="AA44" s="204"/>
      <c r="AB44" s="63" t="s">
        <v>79</v>
      </c>
      <c r="AC44" s="24"/>
      <c r="AD44" s="255">
        <f ca="1">COUNTIFS(事業所・施設別一覧!$E$6:$E$75,B44,事業所・施設別一覧!$L$6:$L$75,"&gt;0")</f>
        <v>0</v>
      </c>
      <c r="AE44" s="256"/>
      <c r="AF44" s="253" t="s">
        <v>183</v>
      </c>
      <c r="AG44" s="254"/>
      <c r="AH44" s="203">
        <f ca="1">SUMIF(事業所・施設別一覧!$E$6:$E$75,B44,事業所・施設別一覧!$L$6:$L$75)</f>
        <v>0</v>
      </c>
      <c r="AI44" s="204"/>
      <c r="AJ44" s="204"/>
      <c r="AK44" s="204"/>
      <c r="AL44" s="63" t="s">
        <v>79</v>
      </c>
      <c r="AM44" s="24"/>
    </row>
    <row r="45" spans="1:39" ht="12.75" customHeight="1">
      <c r="A45" s="221"/>
      <c r="B45" s="16" t="s">
        <v>52</v>
      </c>
      <c r="C45" s="17"/>
      <c r="D45" s="17"/>
      <c r="E45" s="17"/>
      <c r="F45" s="17"/>
      <c r="G45" s="17"/>
      <c r="H45" s="17"/>
      <c r="I45" s="17"/>
      <c r="J45" s="17"/>
      <c r="K45" s="17"/>
      <c r="L45" s="17"/>
      <c r="M45" s="17"/>
      <c r="N45" s="17"/>
      <c r="O45" s="17"/>
      <c r="P45" s="17"/>
      <c r="Q45" s="17"/>
      <c r="R45" s="17"/>
      <c r="S45" s="17"/>
      <c r="T45" s="255">
        <f ca="1">COUNTIFS(事業所・施設別一覧!$E$6:$E$75,B45,事業所・施設別一覧!$I$6:$I$75,"&gt;0")</f>
        <v>0</v>
      </c>
      <c r="U45" s="256"/>
      <c r="V45" s="253" t="s">
        <v>183</v>
      </c>
      <c r="W45" s="254"/>
      <c r="X45" s="203">
        <f ca="1">SUMIF(事業所・施設別一覧!$E$6:$E$75,B45,事業所・施設別一覧!$I$6:$I$75)</f>
        <v>0</v>
      </c>
      <c r="Y45" s="204"/>
      <c r="Z45" s="204"/>
      <c r="AA45" s="204"/>
      <c r="AB45" s="63" t="s">
        <v>79</v>
      </c>
      <c r="AC45" s="24"/>
      <c r="AD45" s="255">
        <f ca="1">COUNTIFS(事業所・施設別一覧!$E$6:$E$75,B45,事業所・施設別一覧!$L$6:$L$75,"&gt;0")</f>
        <v>0</v>
      </c>
      <c r="AE45" s="256"/>
      <c r="AF45" s="253" t="s">
        <v>183</v>
      </c>
      <c r="AG45" s="254"/>
      <c r="AH45" s="203">
        <f ca="1">SUMIF(事業所・施設別一覧!$E$6:$E$75,B45,事業所・施設別一覧!$L$6:$L$75)</f>
        <v>0</v>
      </c>
      <c r="AI45" s="204"/>
      <c r="AJ45" s="204"/>
      <c r="AK45" s="204"/>
      <c r="AL45" s="63" t="s">
        <v>79</v>
      </c>
      <c r="AM45" s="24"/>
    </row>
    <row r="46" spans="1:39" ht="12.75" customHeight="1">
      <c r="A46" s="221"/>
      <c r="B46" s="16" t="s">
        <v>53</v>
      </c>
      <c r="C46" s="17"/>
      <c r="D46" s="17"/>
      <c r="E46" s="17"/>
      <c r="F46" s="17"/>
      <c r="G46" s="17"/>
      <c r="H46" s="17"/>
      <c r="I46" s="17"/>
      <c r="J46" s="17"/>
      <c r="K46" s="17"/>
      <c r="L46" s="17"/>
      <c r="M46" s="17"/>
      <c r="N46" s="17"/>
      <c r="O46" s="17"/>
      <c r="P46" s="17"/>
      <c r="Q46" s="17"/>
      <c r="R46" s="17"/>
      <c r="S46" s="17"/>
      <c r="T46" s="255">
        <f ca="1">COUNTIFS(事業所・施設別一覧!$E$6:$E$75,B46,事業所・施設別一覧!$I$6:$I$75,"&gt;0")</f>
        <v>0</v>
      </c>
      <c r="U46" s="256"/>
      <c r="V46" s="253" t="s">
        <v>183</v>
      </c>
      <c r="W46" s="254"/>
      <c r="X46" s="203">
        <f ca="1">SUMIF(事業所・施設別一覧!$E$6:$E$75,B46,事業所・施設別一覧!$I$6:$I$75)</f>
        <v>0</v>
      </c>
      <c r="Y46" s="204"/>
      <c r="Z46" s="204"/>
      <c r="AA46" s="204"/>
      <c r="AB46" s="63" t="s">
        <v>79</v>
      </c>
      <c r="AC46" s="24"/>
      <c r="AD46" s="255">
        <f ca="1">COUNTIFS(事業所・施設別一覧!$E$6:$E$75,B46,事業所・施設別一覧!$L$6:$L$75,"&gt;0")</f>
        <v>0</v>
      </c>
      <c r="AE46" s="256"/>
      <c r="AF46" s="253" t="s">
        <v>183</v>
      </c>
      <c r="AG46" s="254"/>
      <c r="AH46" s="203">
        <f ca="1">SUMIF(事業所・施設別一覧!$E$6:$E$75,B46,事業所・施設別一覧!$L$6:$L$75)</f>
        <v>0</v>
      </c>
      <c r="AI46" s="204"/>
      <c r="AJ46" s="204"/>
      <c r="AK46" s="204"/>
      <c r="AL46" s="63" t="s">
        <v>79</v>
      </c>
      <c r="AM46" s="24"/>
    </row>
    <row r="47" spans="1:39" ht="12.75" customHeight="1">
      <c r="A47" s="221"/>
      <c r="B47" s="16" t="s">
        <v>54</v>
      </c>
      <c r="C47" s="17"/>
      <c r="D47" s="17"/>
      <c r="E47" s="17"/>
      <c r="F47" s="17"/>
      <c r="G47" s="17"/>
      <c r="H47" s="17"/>
      <c r="I47" s="17"/>
      <c r="J47" s="17"/>
      <c r="K47" s="17"/>
      <c r="L47" s="17"/>
      <c r="M47" s="17"/>
      <c r="N47" s="17"/>
      <c r="O47" s="17"/>
      <c r="P47" s="17"/>
      <c r="Q47" s="17"/>
      <c r="R47" s="17"/>
      <c r="S47" s="17"/>
      <c r="T47" s="255">
        <f ca="1">COUNTIFS(事業所・施設別一覧!$E$6:$E$75,B47,事業所・施設別一覧!$I$6:$I$75,"&gt;0")</f>
        <v>0</v>
      </c>
      <c r="U47" s="256"/>
      <c r="V47" s="253" t="s">
        <v>183</v>
      </c>
      <c r="W47" s="254"/>
      <c r="X47" s="203">
        <f ca="1">SUMIF(事業所・施設別一覧!$E$6:$E$75,B47,事業所・施設別一覧!$I$6:$I$75)</f>
        <v>0</v>
      </c>
      <c r="Y47" s="204"/>
      <c r="Z47" s="204"/>
      <c r="AA47" s="204"/>
      <c r="AB47" s="63" t="s">
        <v>79</v>
      </c>
      <c r="AC47" s="24"/>
      <c r="AD47" s="255">
        <f ca="1">COUNTIFS(事業所・施設別一覧!$E$6:$E$75,B47,事業所・施設別一覧!$L$6:$L$75,"&gt;0")</f>
        <v>0</v>
      </c>
      <c r="AE47" s="256"/>
      <c r="AF47" s="253" t="s">
        <v>183</v>
      </c>
      <c r="AG47" s="254"/>
      <c r="AH47" s="203">
        <f ca="1">SUMIF(事業所・施設別一覧!$E$6:$E$75,B47,事業所・施設別一覧!$L$6:$L$75)</f>
        <v>0</v>
      </c>
      <c r="AI47" s="204"/>
      <c r="AJ47" s="204"/>
      <c r="AK47" s="204"/>
      <c r="AL47" s="63" t="s">
        <v>79</v>
      </c>
      <c r="AM47" s="24"/>
    </row>
    <row r="48" spans="1:39" ht="12.75" customHeight="1">
      <c r="A48" s="221"/>
      <c r="B48" s="16" t="s">
        <v>55</v>
      </c>
      <c r="C48" s="17"/>
      <c r="D48" s="17"/>
      <c r="E48" s="17"/>
      <c r="F48" s="17"/>
      <c r="G48" s="17"/>
      <c r="H48" s="17"/>
      <c r="I48" s="17"/>
      <c r="J48" s="17"/>
      <c r="K48" s="17"/>
      <c r="L48" s="17"/>
      <c r="M48" s="17"/>
      <c r="N48" s="17"/>
      <c r="O48" s="17"/>
      <c r="P48" s="17"/>
      <c r="Q48" s="17"/>
      <c r="R48" s="17"/>
      <c r="S48" s="17"/>
      <c r="T48" s="255">
        <f ca="1">COUNTIFS(事業所・施設別一覧!$E$6:$E$75,B48,事業所・施設別一覧!$I$6:$I$75,"&gt;0")</f>
        <v>0</v>
      </c>
      <c r="U48" s="256"/>
      <c r="V48" s="253" t="s">
        <v>183</v>
      </c>
      <c r="W48" s="254"/>
      <c r="X48" s="203">
        <f ca="1">SUMIF(事業所・施設別一覧!$E$6:$E$75,B48,事業所・施設別一覧!$I$6:$I$75)</f>
        <v>0</v>
      </c>
      <c r="Y48" s="204"/>
      <c r="Z48" s="204"/>
      <c r="AA48" s="204"/>
      <c r="AB48" s="63" t="s">
        <v>79</v>
      </c>
      <c r="AC48" s="24"/>
      <c r="AD48" s="255">
        <f ca="1">COUNTIFS(事業所・施設別一覧!$E$6:$E$75,B48,事業所・施設別一覧!$L$6:$L$75,"&gt;0")</f>
        <v>0</v>
      </c>
      <c r="AE48" s="256"/>
      <c r="AF48" s="253" t="s">
        <v>183</v>
      </c>
      <c r="AG48" s="254"/>
      <c r="AH48" s="203">
        <f ca="1">SUMIF(事業所・施設別一覧!$E$6:$E$75,B48,事業所・施設別一覧!$L$6:$L$75)</f>
        <v>0</v>
      </c>
      <c r="AI48" s="204"/>
      <c r="AJ48" s="204"/>
      <c r="AK48" s="204"/>
      <c r="AL48" s="63" t="s">
        <v>79</v>
      </c>
      <c r="AM48" s="24"/>
    </row>
    <row r="49" spans="1:39" ht="12.75" customHeight="1">
      <c r="A49" s="221"/>
      <c r="B49" s="16" t="s">
        <v>56</v>
      </c>
      <c r="C49" s="22"/>
      <c r="D49" s="22"/>
      <c r="E49" s="22"/>
      <c r="F49" s="22"/>
      <c r="G49" s="22"/>
      <c r="H49" s="22"/>
      <c r="I49" s="22"/>
      <c r="J49" s="22"/>
      <c r="K49" s="22"/>
      <c r="L49" s="22"/>
      <c r="M49" s="22"/>
      <c r="N49" s="22"/>
      <c r="O49" s="22"/>
      <c r="P49" s="22"/>
      <c r="Q49" s="22"/>
      <c r="R49" s="22"/>
      <c r="S49" s="22"/>
      <c r="T49" s="255">
        <f ca="1">COUNTIFS(事業所・施設別一覧!$E$6:$E$75,B49,事業所・施設別一覧!$I$6:$I$75,"&gt;0")</f>
        <v>0</v>
      </c>
      <c r="U49" s="256"/>
      <c r="V49" s="253" t="s">
        <v>183</v>
      </c>
      <c r="W49" s="254"/>
      <c r="X49" s="203">
        <f ca="1">SUMIF(事業所・施設別一覧!$E$6:$E$75,B49,事業所・施設別一覧!$I$6:$I$75)</f>
        <v>0</v>
      </c>
      <c r="Y49" s="204"/>
      <c r="Z49" s="204"/>
      <c r="AA49" s="204"/>
      <c r="AB49" s="63" t="s">
        <v>79</v>
      </c>
      <c r="AC49" s="24"/>
      <c r="AD49" s="255">
        <f ca="1">COUNTIFS(事業所・施設別一覧!$E$6:$E$75,B49,事業所・施設別一覧!$L$6:$L$75,"&gt;0")</f>
        <v>0</v>
      </c>
      <c r="AE49" s="256"/>
      <c r="AF49" s="253" t="s">
        <v>183</v>
      </c>
      <c r="AG49" s="254"/>
      <c r="AH49" s="203">
        <f ca="1">SUMIF(事業所・施設別一覧!$E$6:$E$75,B49,事業所・施設別一覧!$L$6:$L$75)</f>
        <v>0</v>
      </c>
      <c r="AI49" s="204"/>
      <c r="AJ49" s="204"/>
      <c r="AK49" s="204"/>
      <c r="AL49" s="63" t="s">
        <v>79</v>
      </c>
      <c r="AM49" s="24"/>
    </row>
    <row r="50" spans="1:39" ht="12.75" customHeight="1">
      <c r="A50" s="221"/>
      <c r="B50" s="21" t="s">
        <v>57</v>
      </c>
      <c r="C50" s="22"/>
      <c r="D50" s="22"/>
      <c r="E50" s="22"/>
      <c r="F50" s="22"/>
      <c r="G50" s="22"/>
      <c r="H50" s="22"/>
      <c r="I50" s="22"/>
      <c r="J50" s="22"/>
      <c r="K50" s="22"/>
      <c r="L50" s="22"/>
      <c r="M50" s="22"/>
      <c r="N50" s="22"/>
      <c r="O50" s="22"/>
      <c r="P50" s="22"/>
      <c r="Q50" s="22"/>
      <c r="R50" s="22"/>
      <c r="S50" s="22"/>
      <c r="T50" s="255">
        <f ca="1">COUNTIFS(事業所・施設別一覧!$E$6:$E$75,B50,事業所・施設別一覧!$I$6:$I$75,"&gt;0")</f>
        <v>0</v>
      </c>
      <c r="U50" s="256"/>
      <c r="V50" s="253" t="s">
        <v>183</v>
      </c>
      <c r="W50" s="254"/>
      <c r="X50" s="203">
        <f ca="1">SUMIF(事業所・施設別一覧!$E$6:$E$75,B50,事業所・施設別一覧!$I$6:$I$75)</f>
        <v>0</v>
      </c>
      <c r="Y50" s="204"/>
      <c r="Z50" s="204"/>
      <c r="AA50" s="204"/>
      <c r="AB50" s="63" t="s">
        <v>79</v>
      </c>
      <c r="AC50" s="24"/>
      <c r="AD50" s="255">
        <f ca="1">COUNTIFS(事業所・施設別一覧!$E$6:$E$75,B50,事業所・施設別一覧!$L$6:$L$75,"&gt;0")</f>
        <v>0</v>
      </c>
      <c r="AE50" s="256"/>
      <c r="AF50" s="253" t="s">
        <v>183</v>
      </c>
      <c r="AG50" s="254"/>
      <c r="AH50" s="203">
        <f ca="1">SUMIF(事業所・施設別一覧!$E$6:$E$75,B50,事業所・施設別一覧!$L$6:$L$75)</f>
        <v>0</v>
      </c>
      <c r="AI50" s="204"/>
      <c r="AJ50" s="204"/>
      <c r="AK50" s="204"/>
      <c r="AL50" s="63" t="s">
        <v>79</v>
      </c>
      <c r="AM50" s="24"/>
    </row>
    <row r="51" spans="1:39" ht="12.75" customHeight="1">
      <c r="A51" s="221"/>
      <c r="B51" s="21" t="s">
        <v>58</v>
      </c>
      <c r="C51" s="22"/>
      <c r="D51" s="22"/>
      <c r="E51" s="22"/>
      <c r="F51" s="22"/>
      <c r="G51" s="22"/>
      <c r="H51" s="22"/>
      <c r="I51" s="22"/>
      <c r="J51" s="22"/>
      <c r="K51" s="22"/>
      <c r="L51" s="22"/>
      <c r="M51" s="22"/>
      <c r="N51" s="22"/>
      <c r="O51" s="22"/>
      <c r="P51" s="22"/>
      <c r="Q51" s="22"/>
      <c r="R51" s="22"/>
      <c r="S51" s="22"/>
      <c r="T51" s="272">
        <f ca="1">COUNTIFS(事業所・施設別一覧!$E$6:$E$75,B51,事業所・施設別一覧!$I$6:$I$75,"&gt;0")</f>
        <v>0</v>
      </c>
      <c r="U51" s="273"/>
      <c r="V51" s="274" t="s">
        <v>183</v>
      </c>
      <c r="W51" s="275"/>
      <c r="X51" s="205">
        <f ca="1">SUMIF(事業所・施設別一覧!$E$6:$E$75,B51,事業所・施設別一覧!$I$6:$I$75)</f>
        <v>0</v>
      </c>
      <c r="Y51" s="206"/>
      <c r="Z51" s="206"/>
      <c r="AA51" s="206"/>
      <c r="AB51" s="64" t="s">
        <v>79</v>
      </c>
      <c r="AC51" s="25"/>
      <c r="AD51" s="272">
        <f ca="1">COUNTIFS(事業所・施設別一覧!$E$6:$E$75,B51,事業所・施設別一覧!$L$6:$L$75,"&gt;0")</f>
        <v>0</v>
      </c>
      <c r="AE51" s="273"/>
      <c r="AF51" s="274" t="s">
        <v>183</v>
      </c>
      <c r="AG51" s="275"/>
      <c r="AH51" s="205">
        <f ca="1">SUMIF(事業所・施設別一覧!$E$6:$E$75,B51,事業所・施設別一覧!$L$6:$L$75)</f>
        <v>0</v>
      </c>
      <c r="AI51" s="206"/>
      <c r="AJ51" s="206"/>
      <c r="AK51" s="206"/>
      <c r="AL51" s="64" t="s">
        <v>79</v>
      </c>
      <c r="AM51" s="25"/>
    </row>
    <row r="52" spans="1:39" ht="15.75" customHeight="1">
      <c r="A52" s="284" t="s">
        <v>34</v>
      </c>
      <c r="B52" s="285"/>
      <c r="C52" s="285"/>
      <c r="D52" s="285"/>
      <c r="E52" s="285"/>
      <c r="F52" s="285"/>
      <c r="G52" s="285"/>
      <c r="H52" s="285"/>
      <c r="I52" s="285"/>
      <c r="J52" s="285"/>
      <c r="K52" s="285"/>
      <c r="L52" s="285"/>
      <c r="M52" s="285"/>
      <c r="N52" s="285"/>
      <c r="O52" s="285"/>
      <c r="P52" s="285"/>
      <c r="Q52" s="285"/>
      <c r="R52" s="285"/>
      <c r="S52" s="286"/>
      <c r="T52" s="293">
        <f ca="1">SUM(T17:U51)</f>
        <v>0</v>
      </c>
      <c r="U52" s="294"/>
      <c r="V52" s="295" t="s">
        <v>12</v>
      </c>
      <c r="W52" s="296"/>
      <c r="X52" s="300">
        <f ca="1">SUM(X17:AA51)</f>
        <v>0</v>
      </c>
      <c r="Y52" s="301"/>
      <c r="Z52" s="301"/>
      <c r="AA52" s="301"/>
      <c r="AB52" s="130" t="s">
        <v>79</v>
      </c>
      <c r="AC52" s="61"/>
      <c r="AD52" s="293">
        <f ca="1">SUM(AD17:AE51)</f>
        <v>0</v>
      </c>
      <c r="AE52" s="294"/>
      <c r="AF52" s="295" t="s">
        <v>12</v>
      </c>
      <c r="AG52" s="296"/>
      <c r="AH52" s="300">
        <f ca="1">SUM(AH17:AK51)</f>
        <v>0</v>
      </c>
      <c r="AI52" s="301"/>
      <c r="AJ52" s="301"/>
      <c r="AK52" s="301"/>
      <c r="AL52" s="130" t="s">
        <v>79</v>
      </c>
      <c r="AM52" s="61"/>
    </row>
    <row r="53" spans="1:39" ht="15.75" customHeight="1">
      <c r="A53" s="284" t="s">
        <v>36</v>
      </c>
      <c r="B53" s="285"/>
      <c r="C53" s="285"/>
      <c r="D53" s="285"/>
      <c r="E53" s="285"/>
      <c r="F53" s="285"/>
      <c r="G53" s="285"/>
      <c r="H53" s="285"/>
      <c r="I53" s="285"/>
      <c r="J53" s="285"/>
      <c r="K53" s="285"/>
      <c r="L53" s="285"/>
      <c r="M53" s="285"/>
      <c r="N53" s="285"/>
      <c r="O53" s="285"/>
      <c r="P53" s="285"/>
      <c r="Q53" s="285"/>
      <c r="R53" s="285"/>
      <c r="S53" s="286"/>
      <c r="T53" s="207">
        <f ca="1">X52+AH52</f>
        <v>0</v>
      </c>
      <c r="U53" s="208"/>
      <c r="V53" s="208"/>
      <c r="W53" s="208"/>
      <c r="X53" s="208"/>
      <c r="Y53" s="208"/>
      <c r="Z53" s="208"/>
      <c r="AA53" s="208"/>
      <c r="AB53" s="208"/>
      <c r="AC53" s="208"/>
      <c r="AD53" s="208"/>
      <c r="AE53" s="208"/>
      <c r="AF53" s="208"/>
      <c r="AG53" s="208"/>
      <c r="AH53" s="208"/>
      <c r="AI53" s="208"/>
      <c r="AJ53" s="208"/>
      <c r="AK53" s="208"/>
      <c r="AL53" s="130" t="s">
        <v>79</v>
      </c>
      <c r="AM53" s="61"/>
    </row>
  </sheetData>
  <sheetProtection algorithmName="SHA-512" hashValue="XkFxa89zEltkW5UX5a6EcnOmbENr9rFhgamqy+eFK17n6G5jyXe7qb6fIPp6aTrBjFyEFll6yJIeErbwVbgmsw==" saltValue="dNR4KEhxE0On9Vo7gHEdWw=="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6953125" defaultRowHeight="13"/>
  <cols>
    <col min="1" max="1" width="2.26953125" style="60"/>
    <col min="2" max="2" width="3.08984375" style="60" customWidth="1"/>
    <col min="3" max="3" width="12.90625" style="60" customWidth="1"/>
    <col min="4" max="4" width="16.90625" style="60" customWidth="1"/>
    <col min="5" max="5" width="18.90625" style="60" customWidth="1"/>
    <col min="6" max="12" width="11.26953125" style="60" customWidth="1"/>
    <col min="13" max="13" width="12.6328125" style="60" customWidth="1"/>
    <col min="14" max="14" width="18.7265625" style="60" customWidth="1"/>
    <col min="15" max="16384" width="2.26953125" style="60"/>
  </cols>
  <sheetData>
    <row r="1" spans="1:14">
      <c r="A1" s="60" t="s">
        <v>116</v>
      </c>
    </row>
    <row r="2" spans="1:14" ht="16.5">
      <c r="B2" s="302" t="s">
        <v>187</v>
      </c>
      <c r="C2" s="302"/>
      <c r="D2" s="302"/>
      <c r="E2" s="302"/>
      <c r="F2" s="302"/>
      <c r="G2" s="302"/>
      <c r="H2" s="302"/>
      <c r="I2" s="302"/>
      <c r="J2" s="302"/>
      <c r="K2" s="302"/>
      <c r="L2" s="302"/>
      <c r="M2" s="302"/>
      <c r="N2" s="302"/>
    </row>
    <row r="3" spans="1:14" ht="18" customHeight="1" thickBot="1">
      <c r="B3" s="51"/>
      <c r="N3" s="73" t="s">
        <v>96</v>
      </c>
    </row>
    <row r="4" spans="1:14" ht="18" customHeight="1" thickBot="1">
      <c r="B4" s="307" t="s">
        <v>90</v>
      </c>
      <c r="C4" s="308" t="s">
        <v>78</v>
      </c>
      <c r="D4" s="309" t="s">
        <v>77</v>
      </c>
      <c r="E4" s="310" t="s">
        <v>80</v>
      </c>
      <c r="F4" s="311" t="s">
        <v>159</v>
      </c>
      <c r="G4" s="311"/>
      <c r="H4" s="312"/>
      <c r="I4" s="312"/>
      <c r="J4" s="311" t="s">
        <v>160</v>
      </c>
      <c r="K4" s="311"/>
      <c r="L4" s="312"/>
      <c r="M4" s="305" t="s">
        <v>208</v>
      </c>
      <c r="N4" s="306" t="s">
        <v>93</v>
      </c>
    </row>
    <row r="5" spans="1:14" ht="27.75" customHeight="1">
      <c r="B5" s="307"/>
      <c r="C5" s="308"/>
      <c r="D5" s="309"/>
      <c r="E5" s="310"/>
      <c r="F5" s="74" t="s">
        <v>113</v>
      </c>
      <c r="G5" s="197" t="s">
        <v>200</v>
      </c>
      <c r="H5" s="197" t="s">
        <v>201</v>
      </c>
      <c r="I5" s="110" t="s">
        <v>194</v>
      </c>
      <c r="J5" s="75" t="s">
        <v>209</v>
      </c>
      <c r="K5" s="202" t="s">
        <v>210</v>
      </c>
      <c r="L5" s="201" t="s">
        <v>211</v>
      </c>
      <c r="M5" s="306"/>
      <c r="N5" s="306"/>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IF(G6&lt;&gt;0,IFERROR(INDIRECT("事業所・施設別個票"&amp;$B6&amp;"！$L$21"),""),0)</f>
        <v/>
      </c>
      <c r="G6" s="113" t="str">
        <f ca="1">IFERROR(INDIRECT("事業所・施設別個票"&amp;$B6&amp;"！$W$21"),"")</f>
        <v/>
      </c>
      <c r="H6" s="113" t="str">
        <f ca="1">IFERROR(INDIRECT("事業所・施設別個票"&amp;$B6&amp;"！$AH$21"),"")</f>
        <v/>
      </c>
      <c r="I6" s="114">
        <f ca="1">SUM(MIN(F6:G6),H6)</f>
        <v>0</v>
      </c>
      <c r="J6" s="115" t="str">
        <f ca="1">IF(K6&lt;&gt;0,IFERROR(INDIRECT("事業所・施設別個票"&amp;$B6&amp;"！$AA$51"),""),0)</f>
        <v/>
      </c>
      <c r="K6" s="113" t="str">
        <f ca="1">IFERROR(INDIRECT("事業所・施設別個票"&amp;$B6&amp;"！$AI$51"),"")</f>
        <v/>
      </c>
      <c r="L6" s="116">
        <f t="shared" ref="L6:L37"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IF(G7&lt;&gt;0,IFERROR(INDIRECT("事業所・施設別個票"&amp;$B7&amp;"！$L$21"),""),0)</f>
        <v/>
      </c>
      <c r="G7" s="113" t="str">
        <f t="shared" ref="G7:G70" ca="1" si="6">IFERROR(INDIRECT("事業所・施設別個票"&amp;$B7&amp;"！$W$21"),"")</f>
        <v/>
      </c>
      <c r="H7" s="113" t="str">
        <f t="shared" ref="H7:H70" ca="1" si="7">IFERROR(INDIRECT("事業所・施設別個票"&amp;$B7&amp;"！$AH$21"),"")</f>
        <v/>
      </c>
      <c r="I7" s="114">
        <f t="shared" ref="I7:I24" ca="1" si="8">SUM(MIN(F7:G7),H7)</f>
        <v>0</v>
      </c>
      <c r="J7" s="115" t="str">
        <f t="shared" ref="J7:J39" ca="1" si="9">IF(K7&lt;&gt;0,IFERROR(INDIRECT("事業所・施設別個票"&amp;$B7&amp;"！$AA$51"),""),0)</f>
        <v/>
      </c>
      <c r="K7" s="113" t="str">
        <f t="shared" ref="K7:K75" ca="1" si="10">IFERROR(INDIRECT("事業所・施設別個票"&amp;$B7&amp;"！$AI$51"),"")</f>
        <v/>
      </c>
      <c r="L7" s="116">
        <f t="shared" ca="1" si="0"/>
        <v>0</v>
      </c>
      <c r="M7" s="116">
        <f t="shared" ca="1" si="1"/>
        <v>0</v>
      </c>
      <c r="N7" s="131"/>
    </row>
    <row r="8" spans="1:14" ht="22.5" customHeight="1">
      <c r="B8" s="112">
        <v>3</v>
      </c>
      <c r="C8" s="111" t="str">
        <f t="shared" ca="1" si="2"/>
        <v/>
      </c>
      <c r="D8" s="111" t="str">
        <f t="shared" ca="1" si="3"/>
        <v/>
      </c>
      <c r="E8" s="112" t="str">
        <f t="shared" ca="1" si="4"/>
        <v/>
      </c>
      <c r="F8" s="113" t="str">
        <f ca="1">IF(G8&lt;&gt;0,IFERROR(INDIRECT("事業所・施設別個票"&amp;$B8&amp;"！$L$21"),""),0)</f>
        <v/>
      </c>
      <c r="G8" s="113" t="str">
        <f t="shared" ca="1" si="6"/>
        <v/>
      </c>
      <c r="H8" s="113" t="str">
        <f t="shared" ca="1" si="7"/>
        <v/>
      </c>
      <c r="I8" s="114">
        <f t="shared" ca="1" si="8"/>
        <v>0</v>
      </c>
      <c r="J8" s="115" t="str">
        <f t="shared" ca="1" si="9"/>
        <v/>
      </c>
      <c r="K8" s="113" t="str">
        <f t="shared" ca="1" si="10"/>
        <v/>
      </c>
      <c r="L8" s="116">
        <f t="shared" ca="1" si="0"/>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0"/>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0"/>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ref="J11:J20" ca="1" si="11">IF(K11&lt;&gt;0,IFERROR(INDIRECT("事業所・施設別個票"&amp;$B11&amp;"！$AA$51"),""),0)</f>
        <v/>
      </c>
      <c r="K11" s="113" t="str">
        <f t="shared" ca="1" si="10"/>
        <v/>
      </c>
      <c r="L11" s="116">
        <f t="shared" ca="1" si="0"/>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11"/>
        <v/>
      </c>
      <c r="K12" s="113" t="str">
        <f t="shared" ca="1" si="10"/>
        <v/>
      </c>
      <c r="L12" s="116">
        <f t="shared" ca="1" si="0"/>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11"/>
        <v/>
      </c>
      <c r="K13" s="113" t="str">
        <f t="shared" ca="1" si="10"/>
        <v/>
      </c>
      <c r="L13" s="116">
        <f t="shared" ca="1" si="0"/>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11"/>
        <v/>
      </c>
      <c r="K14" s="113" t="str">
        <f t="shared" ca="1" si="10"/>
        <v/>
      </c>
      <c r="L14" s="116">
        <f t="shared" ca="1" si="0"/>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11"/>
        <v/>
      </c>
      <c r="K15" s="113" t="str">
        <f t="shared" ca="1" si="10"/>
        <v/>
      </c>
      <c r="L15" s="116">
        <f t="shared" ca="1" si="0"/>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11"/>
        <v/>
      </c>
      <c r="K16" s="113" t="str">
        <f t="shared" ca="1" si="10"/>
        <v/>
      </c>
      <c r="L16" s="116">
        <f t="shared" ca="1" si="0"/>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11"/>
        <v/>
      </c>
      <c r="K17" s="113" t="str">
        <f t="shared" ca="1" si="10"/>
        <v/>
      </c>
      <c r="L17" s="116">
        <f t="shared" ca="1" si="0"/>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11"/>
        <v/>
      </c>
      <c r="K18" s="113" t="str">
        <f t="shared" ca="1" si="10"/>
        <v/>
      </c>
      <c r="L18" s="116">
        <f t="shared" ca="1" si="0"/>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11"/>
        <v/>
      </c>
      <c r="K19" s="113" t="str">
        <f t="shared" ca="1" si="10"/>
        <v/>
      </c>
      <c r="L19" s="116">
        <f t="shared" ca="1" si="0"/>
        <v>0</v>
      </c>
      <c r="M19" s="116">
        <f t="shared" ca="1" si="1"/>
        <v>0</v>
      </c>
      <c r="N19" s="131"/>
    </row>
    <row r="20" spans="2:14" ht="22.5" customHeight="1" thickBot="1">
      <c r="B20" s="112">
        <v>15</v>
      </c>
      <c r="C20" s="187" t="str">
        <f t="shared" ca="1" si="2"/>
        <v/>
      </c>
      <c r="D20" s="187" t="str">
        <f t="shared" ca="1" si="3"/>
        <v/>
      </c>
      <c r="E20" s="186" t="str">
        <f t="shared" ca="1" si="4"/>
        <v/>
      </c>
      <c r="F20" s="113" t="str">
        <f t="shared" ca="1" si="5"/>
        <v/>
      </c>
      <c r="G20" s="113" t="str">
        <f t="shared" ca="1" si="6"/>
        <v/>
      </c>
      <c r="H20" s="113" t="str">
        <f t="shared" ca="1" si="7"/>
        <v/>
      </c>
      <c r="I20" s="114">
        <f t="shared" ca="1" si="8"/>
        <v>0</v>
      </c>
      <c r="J20" s="189" t="str">
        <f t="shared" ca="1" si="11"/>
        <v/>
      </c>
      <c r="K20" s="190" t="str">
        <f t="shared" ca="1" si="10"/>
        <v/>
      </c>
      <c r="L20" s="185">
        <f t="shared" ca="1" si="0"/>
        <v>0</v>
      </c>
      <c r="M20" s="191">
        <f t="shared" ca="1" si="1"/>
        <v>0</v>
      </c>
      <c r="N20" s="192"/>
    </row>
    <row r="21" spans="2:14" ht="22.5" hidden="1" customHeight="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ca="1">IF(K21&lt;&gt;0,IFERROR(INDIRECT("事業所・施設別個票"&amp;$B21&amp;"！$AA$51"),""),0)</f>
        <v/>
      </c>
      <c r="K21" s="113" t="str">
        <f ca="1">IFERROR(INDIRECT("事業所・施設別個票"&amp;$B21&amp;"！$AI$51"),"")</f>
        <v/>
      </c>
      <c r="L21" s="116">
        <f t="shared" ca="1" si="0"/>
        <v>0</v>
      </c>
      <c r="M21" s="116">
        <f t="shared" ca="1" si="1"/>
        <v>0</v>
      </c>
      <c r="N21" s="131"/>
    </row>
    <row r="22" spans="2:14" ht="22.5" hidden="1" customHeight="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ref="J22:J29" ca="1" si="12">IF(K22&lt;&gt;0,IFERROR(INDIRECT("事業所・施設別個票"&amp;$B22&amp;"！$AA$51"),""),0)</f>
        <v/>
      </c>
      <c r="K22" s="113" t="str">
        <f t="shared" ca="1" si="10"/>
        <v/>
      </c>
      <c r="L22" s="116">
        <f t="shared" ca="1" si="0"/>
        <v>0</v>
      </c>
      <c r="M22" s="116">
        <f t="shared" ca="1" si="1"/>
        <v>0</v>
      </c>
      <c r="N22" s="131"/>
    </row>
    <row r="23" spans="2:14" ht="22.5" hidden="1" customHeight="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12"/>
        <v/>
      </c>
      <c r="K23" s="113" t="str">
        <f t="shared" ca="1" si="10"/>
        <v/>
      </c>
      <c r="L23" s="116">
        <f t="shared" ca="1" si="0"/>
        <v>0</v>
      </c>
      <c r="M23" s="116">
        <f t="shared" ca="1" si="1"/>
        <v>0</v>
      </c>
      <c r="N23" s="131"/>
    </row>
    <row r="24" spans="2:14" ht="22.5" hidden="1" customHeight="1" thickBot="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12"/>
        <v/>
      </c>
      <c r="K24" s="113" t="str">
        <f t="shared" ca="1" si="10"/>
        <v/>
      </c>
      <c r="L24" s="116">
        <f t="shared" ca="1" si="0"/>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ref="I25:I75" ca="1" si="13">SUM(MIN(F25:G25),H25)</f>
        <v>0</v>
      </c>
      <c r="J25" s="115" t="str">
        <f t="shared" ca="1" si="12"/>
        <v/>
      </c>
      <c r="K25" s="113" t="str">
        <f t="shared" ca="1" si="10"/>
        <v/>
      </c>
      <c r="L25" s="116">
        <f t="shared" ca="1" si="0"/>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13"/>
        <v>0</v>
      </c>
      <c r="J26" s="115" t="str">
        <f t="shared" ca="1" si="12"/>
        <v/>
      </c>
      <c r="K26" s="113" t="str">
        <f t="shared" ca="1" si="10"/>
        <v/>
      </c>
      <c r="L26" s="116">
        <f t="shared" ca="1" si="0"/>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13"/>
        <v>0</v>
      </c>
      <c r="J27" s="115" t="str">
        <f t="shared" ca="1" si="12"/>
        <v/>
      </c>
      <c r="K27" s="113" t="str">
        <f t="shared" ca="1" si="10"/>
        <v/>
      </c>
      <c r="L27" s="116">
        <f t="shared" ca="1" si="0"/>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13"/>
        <v>0</v>
      </c>
      <c r="J28" s="115" t="str">
        <f t="shared" ca="1" si="12"/>
        <v/>
      </c>
      <c r="K28" s="113" t="str">
        <f t="shared" ca="1" si="10"/>
        <v/>
      </c>
      <c r="L28" s="116">
        <f t="shared" ca="1" si="0"/>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13"/>
        <v>0</v>
      </c>
      <c r="J29" s="115" t="str">
        <f t="shared" ca="1" si="12"/>
        <v/>
      </c>
      <c r="K29" s="113" t="str">
        <f t="shared" ca="1" si="10"/>
        <v/>
      </c>
      <c r="L29" s="116">
        <f t="shared" ca="1" si="0"/>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13"/>
        <v>0</v>
      </c>
      <c r="J30" s="115" t="str">
        <f t="shared" ca="1" si="9"/>
        <v/>
      </c>
      <c r="K30" s="113" t="str">
        <f t="shared" ca="1" si="10"/>
        <v/>
      </c>
      <c r="L30" s="116">
        <f t="shared" ca="1" si="0"/>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13"/>
        <v>0</v>
      </c>
      <c r="J31" s="115" t="str">
        <f t="shared" ca="1" si="9"/>
        <v/>
      </c>
      <c r="K31" s="113" t="str">
        <f t="shared" ca="1" si="10"/>
        <v/>
      </c>
      <c r="L31" s="116">
        <f t="shared" ca="1" si="0"/>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13"/>
        <v>0</v>
      </c>
      <c r="J32" s="115" t="str">
        <f t="shared" ca="1" si="9"/>
        <v/>
      </c>
      <c r="K32" s="113" t="str">
        <f t="shared" ca="1" si="10"/>
        <v/>
      </c>
      <c r="L32" s="116">
        <f t="shared" ca="1" si="0"/>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13"/>
        <v>0</v>
      </c>
      <c r="J33" s="115" t="str">
        <f t="shared" ca="1" si="9"/>
        <v/>
      </c>
      <c r="K33" s="113" t="str">
        <f t="shared" ca="1" si="10"/>
        <v/>
      </c>
      <c r="L33" s="116">
        <f t="shared" ca="1" si="0"/>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13"/>
        <v>0</v>
      </c>
      <c r="J34" s="115" t="str">
        <f t="shared" ca="1" si="9"/>
        <v/>
      </c>
      <c r="K34" s="113" t="str">
        <f t="shared" ca="1" si="10"/>
        <v/>
      </c>
      <c r="L34" s="116">
        <f t="shared" ca="1" si="0"/>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13"/>
        <v>0</v>
      </c>
      <c r="J35" s="115" t="str">
        <f t="shared" ca="1" si="9"/>
        <v/>
      </c>
      <c r="K35" s="113" t="str">
        <f t="shared" ca="1" si="10"/>
        <v/>
      </c>
      <c r="L35" s="116">
        <f t="shared" ca="1" si="0"/>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13"/>
        <v>0</v>
      </c>
      <c r="J36" s="115" t="str">
        <f t="shared" ca="1" si="9"/>
        <v/>
      </c>
      <c r="K36" s="113" t="str">
        <f t="shared" ca="1" si="10"/>
        <v/>
      </c>
      <c r="L36" s="116">
        <f t="shared" ca="1" si="0"/>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13"/>
        <v>0</v>
      </c>
      <c r="J37" s="115" t="str">
        <f t="shared" ca="1" si="9"/>
        <v/>
      </c>
      <c r="K37" s="113" t="str">
        <f t="shared" ca="1" si="10"/>
        <v/>
      </c>
      <c r="L37" s="116">
        <f t="shared" ca="1" si="0"/>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13"/>
        <v>0</v>
      </c>
      <c r="J38" s="115" t="str">
        <f t="shared" ca="1" si="9"/>
        <v/>
      </c>
      <c r="K38" s="113" t="str">
        <f t="shared" ca="1" si="10"/>
        <v/>
      </c>
      <c r="L38" s="116">
        <f t="shared" ref="L38:L69" ca="1" si="14">MIN(J38:K38)</f>
        <v>0</v>
      </c>
      <c r="M38" s="116">
        <f t="shared" ref="M38:M69" ca="1" si="15">SUM(I38,L38)</f>
        <v>0</v>
      </c>
      <c r="N38" s="131"/>
    </row>
    <row r="39" spans="2:14" hidden="1">
      <c r="B39" s="112">
        <v>34</v>
      </c>
      <c r="C39" s="187" t="str">
        <f t="shared" ca="1" si="2"/>
        <v/>
      </c>
      <c r="D39" s="187" t="str">
        <f t="shared" ca="1" si="3"/>
        <v/>
      </c>
      <c r="E39" s="186" t="str">
        <f t="shared" ca="1" si="4"/>
        <v/>
      </c>
      <c r="F39" s="113" t="str">
        <f t="shared" ca="1" si="5"/>
        <v/>
      </c>
      <c r="G39" s="113" t="str">
        <f t="shared" ca="1" si="6"/>
        <v/>
      </c>
      <c r="H39" s="113" t="str">
        <f t="shared" ca="1" si="7"/>
        <v/>
      </c>
      <c r="I39" s="114">
        <f t="shared" ca="1" si="13"/>
        <v>0</v>
      </c>
      <c r="J39" s="189" t="str">
        <f t="shared" ca="1" si="9"/>
        <v/>
      </c>
      <c r="K39" s="190" t="str">
        <f t="shared" ca="1" si="10"/>
        <v/>
      </c>
      <c r="L39" s="185">
        <f t="shared" ca="1" si="14"/>
        <v>0</v>
      </c>
      <c r="M39" s="191">
        <f t="shared" ca="1" si="15"/>
        <v>0</v>
      </c>
      <c r="N39" s="192"/>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13"/>
        <v>0</v>
      </c>
      <c r="J40" s="115" t="str">
        <f ca="1">IF(K40&lt;&gt;0,IFERROR(INDIRECT("事業所・施設別個票"&amp;$B40&amp;"！$AA$51"),""),0)</f>
        <v/>
      </c>
      <c r="K40" s="113" t="str">
        <f ca="1">IFERROR(INDIRECT("事業所・施設別個票"&amp;$B40&amp;"！$AI$51"),"")</f>
        <v/>
      </c>
      <c r="L40" s="116">
        <f t="shared" ca="1" si="14"/>
        <v>0</v>
      </c>
      <c r="M40" s="116">
        <f t="shared" ca="1" si="15"/>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13"/>
        <v>0</v>
      </c>
      <c r="J41" s="115" t="str">
        <f t="shared" ref="J41:J75" ca="1" si="16">IF(K41&lt;&gt;0,IFERROR(INDIRECT("事業所・施設別個票"&amp;$B41&amp;"！$AA$51"),""),0)</f>
        <v/>
      </c>
      <c r="K41" s="113" t="str">
        <f t="shared" ca="1" si="10"/>
        <v/>
      </c>
      <c r="L41" s="116">
        <f t="shared" ca="1" si="14"/>
        <v>0</v>
      </c>
      <c r="M41" s="116">
        <f t="shared" ca="1" si="15"/>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13"/>
        <v>0</v>
      </c>
      <c r="J42" s="115" t="str">
        <f t="shared" ca="1" si="16"/>
        <v/>
      </c>
      <c r="K42" s="113" t="str">
        <f t="shared" ca="1" si="10"/>
        <v/>
      </c>
      <c r="L42" s="116">
        <f t="shared" ca="1" si="14"/>
        <v>0</v>
      </c>
      <c r="M42" s="116">
        <f t="shared" ca="1" si="15"/>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13"/>
        <v>0</v>
      </c>
      <c r="J43" s="115" t="str">
        <f t="shared" ca="1" si="16"/>
        <v/>
      </c>
      <c r="K43" s="113" t="str">
        <f t="shared" ca="1" si="10"/>
        <v/>
      </c>
      <c r="L43" s="116">
        <f t="shared" ca="1" si="14"/>
        <v>0</v>
      </c>
      <c r="M43" s="116">
        <f t="shared" ca="1" si="15"/>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13"/>
        <v>0</v>
      </c>
      <c r="J44" s="115" t="str">
        <f t="shared" ca="1" si="16"/>
        <v/>
      </c>
      <c r="K44" s="113" t="str">
        <f t="shared" ca="1" si="10"/>
        <v/>
      </c>
      <c r="L44" s="116">
        <f t="shared" ca="1" si="14"/>
        <v>0</v>
      </c>
      <c r="M44" s="116">
        <f t="shared" ca="1" si="15"/>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13"/>
        <v>0</v>
      </c>
      <c r="J45" s="115" t="str">
        <f t="shared" ca="1" si="16"/>
        <v/>
      </c>
      <c r="K45" s="113" t="str">
        <f t="shared" ca="1" si="10"/>
        <v/>
      </c>
      <c r="L45" s="116">
        <f t="shared" ca="1" si="14"/>
        <v>0</v>
      </c>
      <c r="M45" s="116">
        <f t="shared" ca="1" si="15"/>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13"/>
        <v>0</v>
      </c>
      <c r="J46" s="115" t="str">
        <f t="shared" ca="1" si="16"/>
        <v/>
      </c>
      <c r="K46" s="113" t="str">
        <f t="shared" ca="1" si="10"/>
        <v/>
      </c>
      <c r="L46" s="116">
        <f t="shared" ca="1" si="14"/>
        <v>0</v>
      </c>
      <c r="M46" s="116">
        <f t="shared" ca="1" si="15"/>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13"/>
        <v>0</v>
      </c>
      <c r="J47" s="115" t="str">
        <f t="shared" ca="1" si="16"/>
        <v/>
      </c>
      <c r="K47" s="113" t="str">
        <f t="shared" ca="1" si="10"/>
        <v/>
      </c>
      <c r="L47" s="116">
        <f t="shared" ca="1" si="14"/>
        <v>0</v>
      </c>
      <c r="M47" s="116">
        <f t="shared" ca="1" si="15"/>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13"/>
        <v>0</v>
      </c>
      <c r="J48" s="115" t="str">
        <f t="shared" ca="1" si="16"/>
        <v/>
      </c>
      <c r="K48" s="113" t="str">
        <f t="shared" ca="1" si="10"/>
        <v/>
      </c>
      <c r="L48" s="116">
        <f t="shared" ca="1" si="14"/>
        <v>0</v>
      </c>
      <c r="M48" s="116">
        <f t="shared" ca="1" si="15"/>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13"/>
        <v>0</v>
      </c>
      <c r="J49" s="115" t="str">
        <f t="shared" ca="1" si="16"/>
        <v/>
      </c>
      <c r="K49" s="113" t="str">
        <f t="shared" ca="1" si="10"/>
        <v/>
      </c>
      <c r="L49" s="116">
        <f t="shared" ca="1" si="14"/>
        <v>0</v>
      </c>
      <c r="M49" s="116">
        <f t="shared" ca="1" si="15"/>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13"/>
        <v>0</v>
      </c>
      <c r="J50" s="115" t="str">
        <f t="shared" ca="1" si="16"/>
        <v/>
      </c>
      <c r="K50" s="113" t="str">
        <f t="shared" ca="1" si="10"/>
        <v/>
      </c>
      <c r="L50" s="116">
        <f t="shared" ca="1" si="14"/>
        <v>0</v>
      </c>
      <c r="M50" s="116">
        <f t="shared" ca="1" si="15"/>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13"/>
        <v>0</v>
      </c>
      <c r="J51" s="115" t="str">
        <f t="shared" ca="1" si="16"/>
        <v/>
      </c>
      <c r="K51" s="113" t="str">
        <f t="shared" ca="1" si="10"/>
        <v/>
      </c>
      <c r="L51" s="116">
        <f t="shared" ca="1" si="14"/>
        <v>0</v>
      </c>
      <c r="M51" s="116">
        <f t="shared" ca="1" si="15"/>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13"/>
        <v>0</v>
      </c>
      <c r="J52" s="115" t="str">
        <f t="shared" ca="1" si="16"/>
        <v/>
      </c>
      <c r="K52" s="113" t="str">
        <f t="shared" ca="1" si="10"/>
        <v/>
      </c>
      <c r="L52" s="116">
        <f t="shared" ca="1" si="14"/>
        <v>0</v>
      </c>
      <c r="M52" s="116">
        <f t="shared" ca="1" si="15"/>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13"/>
        <v>0</v>
      </c>
      <c r="J53" s="115" t="str">
        <f t="shared" ca="1" si="16"/>
        <v/>
      </c>
      <c r="K53" s="113" t="str">
        <f t="shared" ca="1" si="10"/>
        <v/>
      </c>
      <c r="L53" s="116">
        <f t="shared" ca="1" si="14"/>
        <v>0</v>
      </c>
      <c r="M53" s="116">
        <f t="shared" ca="1" si="15"/>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13"/>
        <v>0</v>
      </c>
      <c r="J54" s="115" t="str">
        <f t="shared" ca="1" si="16"/>
        <v/>
      </c>
      <c r="K54" s="113" t="str">
        <f t="shared" ca="1" si="10"/>
        <v/>
      </c>
      <c r="L54" s="116">
        <f t="shared" ca="1" si="14"/>
        <v>0</v>
      </c>
      <c r="M54" s="116">
        <f t="shared" ca="1" si="15"/>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13"/>
        <v>0</v>
      </c>
      <c r="J55" s="115" t="str">
        <f t="shared" ca="1" si="16"/>
        <v/>
      </c>
      <c r="K55" s="113" t="str">
        <f t="shared" ca="1" si="10"/>
        <v/>
      </c>
      <c r="L55" s="116">
        <f t="shared" ca="1" si="14"/>
        <v>0</v>
      </c>
      <c r="M55" s="116">
        <f t="shared" ca="1" si="15"/>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13"/>
        <v>0</v>
      </c>
      <c r="J56" s="115" t="str">
        <f t="shared" ca="1" si="16"/>
        <v/>
      </c>
      <c r="K56" s="113" t="str">
        <f t="shared" ca="1" si="10"/>
        <v/>
      </c>
      <c r="L56" s="116">
        <f t="shared" ca="1" si="14"/>
        <v>0</v>
      </c>
      <c r="M56" s="116">
        <f t="shared" ca="1" si="15"/>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13"/>
        <v>0</v>
      </c>
      <c r="J57" s="115" t="str">
        <f t="shared" ca="1" si="16"/>
        <v/>
      </c>
      <c r="K57" s="113" t="str">
        <f t="shared" ca="1" si="10"/>
        <v/>
      </c>
      <c r="L57" s="116">
        <f t="shared" ca="1" si="14"/>
        <v>0</v>
      </c>
      <c r="M57" s="116">
        <f t="shared" ca="1" si="15"/>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13"/>
        <v>0</v>
      </c>
      <c r="J58" s="115" t="str">
        <f t="shared" ca="1" si="16"/>
        <v/>
      </c>
      <c r="K58" s="113" t="str">
        <f t="shared" ca="1" si="10"/>
        <v/>
      </c>
      <c r="L58" s="116">
        <f t="shared" ca="1" si="14"/>
        <v>0</v>
      </c>
      <c r="M58" s="116">
        <f t="shared" ca="1" si="15"/>
        <v>0</v>
      </c>
      <c r="N58" s="131"/>
    </row>
    <row r="59" spans="2:14" hidden="1">
      <c r="B59" s="112">
        <v>54</v>
      </c>
      <c r="C59" s="187" t="str">
        <f t="shared" ca="1" si="2"/>
        <v/>
      </c>
      <c r="D59" s="187" t="str">
        <f t="shared" ca="1" si="3"/>
        <v/>
      </c>
      <c r="E59" s="186" t="str">
        <f t="shared" ca="1" si="4"/>
        <v/>
      </c>
      <c r="F59" s="113" t="str">
        <f t="shared" ca="1" si="5"/>
        <v/>
      </c>
      <c r="G59" s="113" t="str">
        <f t="shared" ca="1" si="6"/>
        <v/>
      </c>
      <c r="H59" s="113" t="str">
        <f t="shared" ca="1" si="7"/>
        <v/>
      </c>
      <c r="I59" s="114">
        <f t="shared" ca="1" si="13"/>
        <v>0</v>
      </c>
      <c r="J59" s="189" t="str">
        <f t="shared" ca="1" si="16"/>
        <v/>
      </c>
      <c r="K59" s="190" t="str">
        <f t="shared" ca="1" si="10"/>
        <v/>
      </c>
      <c r="L59" s="185">
        <f t="shared" ca="1" si="14"/>
        <v>0</v>
      </c>
      <c r="M59" s="191">
        <f t="shared" ca="1" si="15"/>
        <v>0</v>
      </c>
      <c r="N59" s="192"/>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13"/>
        <v>0</v>
      </c>
      <c r="J60" s="115" t="str">
        <f ca="1">IF(K60&lt;&gt;0,IFERROR(INDIRECT("事業所・施設別個票"&amp;$B60&amp;"！$AA$51"),""),0)</f>
        <v/>
      </c>
      <c r="K60" s="113" t="str">
        <f ca="1">IFERROR(INDIRECT("事業所・施設別個票"&amp;$B60&amp;"！$AI$51"),"")</f>
        <v/>
      </c>
      <c r="L60" s="116">
        <f t="shared" ca="1" si="14"/>
        <v>0</v>
      </c>
      <c r="M60" s="116">
        <f t="shared" ca="1" si="15"/>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13"/>
        <v>0</v>
      </c>
      <c r="J61" s="115" t="str">
        <f t="shared" ref="J61:J74" ca="1" si="17">IF(K61&lt;&gt;0,IFERROR(INDIRECT("事業所・施設別個票"&amp;$B61&amp;"！$AA$51"),""),0)</f>
        <v/>
      </c>
      <c r="K61" s="113" t="str">
        <f t="shared" ca="1" si="10"/>
        <v/>
      </c>
      <c r="L61" s="116">
        <f t="shared" ca="1" si="14"/>
        <v>0</v>
      </c>
      <c r="M61" s="116">
        <f t="shared" ca="1" si="15"/>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13"/>
        <v>0</v>
      </c>
      <c r="J62" s="115" t="str">
        <f t="shared" ca="1" si="17"/>
        <v/>
      </c>
      <c r="K62" s="113" t="str">
        <f t="shared" ca="1" si="10"/>
        <v/>
      </c>
      <c r="L62" s="116">
        <f t="shared" ca="1" si="14"/>
        <v>0</v>
      </c>
      <c r="M62" s="116">
        <f t="shared" ca="1" si="15"/>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13"/>
        <v>0</v>
      </c>
      <c r="J63" s="115" t="str">
        <f t="shared" ca="1" si="17"/>
        <v/>
      </c>
      <c r="K63" s="113" t="str">
        <f t="shared" ca="1" si="10"/>
        <v/>
      </c>
      <c r="L63" s="116">
        <f t="shared" ca="1" si="14"/>
        <v>0</v>
      </c>
      <c r="M63" s="116">
        <f t="shared" ca="1" si="15"/>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13"/>
        <v>0</v>
      </c>
      <c r="J64" s="115" t="str">
        <f t="shared" ca="1" si="17"/>
        <v/>
      </c>
      <c r="K64" s="113" t="str">
        <f t="shared" ca="1" si="10"/>
        <v/>
      </c>
      <c r="L64" s="116">
        <f t="shared" ca="1" si="14"/>
        <v>0</v>
      </c>
      <c r="M64" s="116">
        <f t="shared" ca="1" si="15"/>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13"/>
        <v>0</v>
      </c>
      <c r="J65" s="115" t="str">
        <f t="shared" ca="1" si="17"/>
        <v/>
      </c>
      <c r="K65" s="113" t="str">
        <f t="shared" ca="1" si="10"/>
        <v/>
      </c>
      <c r="L65" s="116">
        <f t="shared" ca="1" si="14"/>
        <v>0</v>
      </c>
      <c r="M65" s="116">
        <f t="shared" ca="1" si="15"/>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13"/>
        <v>0</v>
      </c>
      <c r="J66" s="115" t="str">
        <f t="shared" ca="1" si="17"/>
        <v/>
      </c>
      <c r="K66" s="113" t="str">
        <f t="shared" ca="1" si="10"/>
        <v/>
      </c>
      <c r="L66" s="116">
        <f t="shared" ca="1" si="14"/>
        <v>0</v>
      </c>
      <c r="M66" s="116">
        <f t="shared" ca="1" si="15"/>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13"/>
        <v>0</v>
      </c>
      <c r="J67" s="115" t="str">
        <f t="shared" ca="1" si="17"/>
        <v/>
      </c>
      <c r="K67" s="113" t="str">
        <f t="shared" ca="1" si="10"/>
        <v/>
      </c>
      <c r="L67" s="116">
        <f t="shared" ca="1" si="14"/>
        <v>0</v>
      </c>
      <c r="M67" s="116">
        <f t="shared" ca="1" si="15"/>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13"/>
        <v>0</v>
      </c>
      <c r="J68" s="115" t="str">
        <f t="shared" ca="1" si="17"/>
        <v/>
      </c>
      <c r="K68" s="113" t="str">
        <f t="shared" ca="1" si="10"/>
        <v/>
      </c>
      <c r="L68" s="116">
        <f t="shared" ca="1" si="14"/>
        <v>0</v>
      </c>
      <c r="M68" s="116">
        <f t="shared" ca="1" si="15"/>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13"/>
        <v>0</v>
      </c>
      <c r="J69" s="115" t="str">
        <f t="shared" ca="1" si="17"/>
        <v/>
      </c>
      <c r="K69" s="113" t="str">
        <f t="shared" ca="1" si="10"/>
        <v/>
      </c>
      <c r="L69" s="116">
        <f t="shared" ca="1" si="14"/>
        <v>0</v>
      </c>
      <c r="M69" s="116">
        <f t="shared" ca="1" si="15"/>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13"/>
        <v>0</v>
      </c>
      <c r="J70" s="115" t="str">
        <f t="shared" ca="1" si="17"/>
        <v/>
      </c>
      <c r="K70" s="113" t="str">
        <f t="shared" ca="1" si="10"/>
        <v/>
      </c>
      <c r="L70" s="116">
        <f t="shared" ref="L70:L75" ca="1" si="18">MIN(J70:K70)</f>
        <v>0</v>
      </c>
      <c r="M70" s="116">
        <f t="shared" ref="M70:M76" ca="1" si="19">SUM(I70,L70)</f>
        <v>0</v>
      </c>
      <c r="N70" s="131"/>
    </row>
    <row r="71" spans="1:14" hidden="1">
      <c r="B71" s="112">
        <v>66</v>
      </c>
      <c r="C71" s="111" t="str">
        <f t="shared" ca="1" si="2"/>
        <v/>
      </c>
      <c r="D71" s="111" t="str">
        <f t="shared" ca="1" si="3"/>
        <v/>
      </c>
      <c r="E71" s="112" t="str">
        <f t="shared" ca="1" si="4"/>
        <v/>
      </c>
      <c r="F71" s="113" t="str">
        <f t="shared" ref="F71:F75" ca="1" si="20">IF(G71&lt;&gt;0,IFERROR(INDIRECT("事業所・施設別個票"&amp;$B71&amp;"！$L$21"),""),0)</f>
        <v/>
      </c>
      <c r="G71" s="113" t="str">
        <f t="shared" ref="G71:G75" ca="1" si="21">IFERROR(INDIRECT("事業所・施設別個票"&amp;$B71&amp;"！$W$21"),"")</f>
        <v/>
      </c>
      <c r="H71" s="113" t="str">
        <f t="shared" ref="H71:H75" ca="1" si="22">IFERROR(INDIRECT("事業所・施設別個票"&amp;$B71&amp;"！$AH$21"),"")</f>
        <v/>
      </c>
      <c r="I71" s="114">
        <f t="shared" ca="1" si="13"/>
        <v>0</v>
      </c>
      <c r="J71" s="115" t="str">
        <f t="shared" ca="1" si="17"/>
        <v/>
      </c>
      <c r="K71" s="113" t="str">
        <f t="shared" ca="1" si="10"/>
        <v/>
      </c>
      <c r="L71" s="116">
        <f t="shared" ca="1" si="18"/>
        <v>0</v>
      </c>
      <c r="M71" s="116">
        <f t="shared" ca="1" si="19"/>
        <v>0</v>
      </c>
      <c r="N71" s="131"/>
    </row>
    <row r="72" spans="1:14" hidden="1">
      <c r="B72" s="112">
        <v>67</v>
      </c>
      <c r="C72" s="111" t="str">
        <f t="shared" ca="1" si="2"/>
        <v/>
      </c>
      <c r="D72" s="111" t="str">
        <f t="shared" ca="1" si="3"/>
        <v/>
      </c>
      <c r="E72" s="112" t="str">
        <f t="shared" ca="1" si="4"/>
        <v/>
      </c>
      <c r="F72" s="113" t="str">
        <f t="shared" ca="1" si="20"/>
        <v/>
      </c>
      <c r="G72" s="113" t="str">
        <f t="shared" ca="1" si="21"/>
        <v/>
      </c>
      <c r="H72" s="113" t="str">
        <f t="shared" ca="1" si="22"/>
        <v/>
      </c>
      <c r="I72" s="114">
        <f t="shared" ca="1" si="13"/>
        <v>0</v>
      </c>
      <c r="J72" s="115" t="str">
        <f t="shared" ca="1" si="17"/>
        <v/>
      </c>
      <c r="K72" s="113" t="str">
        <f t="shared" ca="1" si="10"/>
        <v/>
      </c>
      <c r="L72" s="116">
        <f t="shared" ca="1" si="18"/>
        <v>0</v>
      </c>
      <c r="M72" s="116">
        <f t="shared" ca="1" si="19"/>
        <v>0</v>
      </c>
      <c r="N72" s="131"/>
    </row>
    <row r="73" spans="1:14" hidden="1">
      <c r="B73" s="112">
        <v>68</v>
      </c>
      <c r="C73" s="111" t="str">
        <f t="shared" ca="1" si="2"/>
        <v/>
      </c>
      <c r="D73" s="111" t="str">
        <f t="shared" ca="1" si="3"/>
        <v/>
      </c>
      <c r="E73" s="112" t="str">
        <f t="shared" ca="1" si="4"/>
        <v/>
      </c>
      <c r="F73" s="113" t="str">
        <f t="shared" ca="1" si="20"/>
        <v/>
      </c>
      <c r="G73" s="113" t="str">
        <f t="shared" ca="1" si="21"/>
        <v/>
      </c>
      <c r="H73" s="113" t="str">
        <f t="shared" ca="1" si="22"/>
        <v/>
      </c>
      <c r="I73" s="114">
        <f t="shared" ca="1" si="13"/>
        <v>0</v>
      </c>
      <c r="J73" s="115" t="str">
        <f t="shared" ca="1" si="17"/>
        <v/>
      </c>
      <c r="K73" s="113" t="str">
        <f t="shared" ca="1" si="10"/>
        <v/>
      </c>
      <c r="L73" s="116">
        <f t="shared" ca="1" si="18"/>
        <v>0</v>
      </c>
      <c r="M73" s="116">
        <f t="shared" ca="1" si="19"/>
        <v>0</v>
      </c>
      <c r="N73" s="131"/>
    </row>
    <row r="74" spans="1:14" hidden="1">
      <c r="B74" s="112">
        <v>69</v>
      </c>
      <c r="C74" s="111" t="str">
        <f t="shared" ca="1" si="2"/>
        <v/>
      </c>
      <c r="D74" s="111" t="str">
        <f t="shared" ca="1" si="3"/>
        <v/>
      </c>
      <c r="E74" s="112" t="str">
        <f t="shared" ca="1" si="4"/>
        <v/>
      </c>
      <c r="F74" s="113" t="str">
        <f t="shared" ca="1" si="20"/>
        <v/>
      </c>
      <c r="G74" s="113" t="str">
        <f t="shared" ca="1" si="21"/>
        <v/>
      </c>
      <c r="H74" s="113" t="str">
        <f t="shared" ca="1" si="22"/>
        <v/>
      </c>
      <c r="I74" s="114">
        <f t="shared" ca="1" si="13"/>
        <v>0</v>
      </c>
      <c r="J74" s="115" t="str">
        <f t="shared" ca="1" si="17"/>
        <v/>
      </c>
      <c r="K74" s="113" t="str">
        <f t="shared" ca="1" si="10"/>
        <v/>
      </c>
      <c r="L74" s="116">
        <f t="shared" ca="1" si="18"/>
        <v>0</v>
      </c>
      <c r="M74" s="116">
        <f t="shared" ca="1" si="19"/>
        <v>0</v>
      </c>
      <c r="N74" s="131"/>
    </row>
    <row r="75" spans="1:14" ht="13.5" hidden="1" thickBot="1">
      <c r="B75" s="186">
        <v>70</v>
      </c>
      <c r="C75" s="187" t="str">
        <f t="shared" ca="1" si="2"/>
        <v/>
      </c>
      <c r="D75" s="187" t="str">
        <f t="shared" ca="1" si="3"/>
        <v/>
      </c>
      <c r="E75" s="186" t="str">
        <f t="shared" ca="1" si="4"/>
        <v/>
      </c>
      <c r="F75" s="113" t="str">
        <f t="shared" ca="1" si="20"/>
        <v/>
      </c>
      <c r="G75" s="113" t="str">
        <f t="shared" ca="1" si="21"/>
        <v/>
      </c>
      <c r="H75" s="113" t="str">
        <f t="shared" ca="1" si="22"/>
        <v/>
      </c>
      <c r="I75" s="114">
        <f t="shared" ca="1" si="13"/>
        <v>0</v>
      </c>
      <c r="J75" s="189" t="str">
        <f t="shared" ca="1" si="16"/>
        <v/>
      </c>
      <c r="K75" s="188" t="str">
        <f t="shared" ca="1" si="10"/>
        <v/>
      </c>
      <c r="L75" s="191">
        <f t="shared" ca="1" si="18"/>
        <v>0</v>
      </c>
      <c r="M75" s="191">
        <f t="shared" ca="1" si="19"/>
        <v>0</v>
      </c>
      <c r="N75" s="192"/>
    </row>
    <row r="76" spans="1:14" ht="22.5" customHeight="1" thickTop="1" thickBot="1">
      <c r="B76" s="303" t="s">
        <v>92</v>
      </c>
      <c r="C76" s="304"/>
      <c r="D76" s="304"/>
      <c r="E76" s="304"/>
      <c r="F76" s="135">
        <f ca="1">SUM(F6:F39)</f>
        <v>0</v>
      </c>
      <c r="G76" s="200">
        <f ca="1">SUM(G6:G39)</f>
        <v>0</v>
      </c>
      <c r="H76" s="136">
        <f ca="1">SUM(H6:H39)</f>
        <v>0</v>
      </c>
      <c r="I76" s="198">
        <f ca="1">SUM(I6:I39)</f>
        <v>0</v>
      </c>
      <c r="J76" s="137">
        <f ca="1">SUM(J6:J39)</f>
        <v>0</v>
      </c>
      <c r="K76" s="136">
        <f t="shared" ref="K76" ca="1" si="23">SUM(K6:K39)</f>
        <v>0</v>
      </c>
      <c r="L76" s="199">
        <f ca="1">SUM(L6:L39)</f>
        <v>0</v>
      </c>
      <c r="M76" s="199">
        <f t="shared" ca="1" si="19"/>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212</v>
      </c>
      <c r="D80" s="60"/>
    </row>
    <row r="81" spans="1:4" customFormat="1" ht="16.5" customHeight="1">
      <c r="A81" s="60"/>
      <c r="B81" s="117">
        <v>3</v>
      </c>
      <c r="C81" s="118" t="s">
        <v>213</v>
      </c>
      <c r="D81" s="60"/>
    </row>
    <row r="82" spans="1:4" customFormat="1" ht="16.5" customHeight="1">
      <c r="A82" s="60"/>
      <c r="B82" s="119">
        <v>4</v>
      </c>
      <c r="C82" s="120" t="s">
        <v>214</v>
      </c>
      <c r="D82" s="60"/>
    </row>
    <row r="83" spans="1:4" customFormat="1" ht="16.5" customHeight="1">
      <c r="A83" s="60"/>
      <c r="B83" s="119">
        <v>5</v>
      </c>
      <c r="C83" s="120" t="s">
        <v>215</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H/O57q7A5dBFLWfujjxMfjKeBkvKWbfoENK/gLoAHitabe4Y6S5cpeGsKQPZA5ODXcuwJ6xy96oJXzPWFpcNFQ==" saltValue="Gcbbl8xgDEfVMWRfoQ+1fg=="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3"/>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9"/>
  <sheetViews>
    <sheetView showGridLines="0" showZeros="0" view="pageBreakPreview" zoomScale="120" zoomScaleNormal="120" zoomScaleSheetLayoutView="120" workbookViewId="0">
      <selection activeCell="L4" sqref="L4:AF4"/>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33.26953125" style="27" hidden="1" customWidth="1"/>
    <col min="59" max="59" width="5.7265625" style="27" hidden="1" customWidth="1"/>
    <col min="60" max="60" width="6.6328125" style="27" hidden="1" customWidth="1"/>
    <col min="61" max="63" width="7.6328125" style="27" hidden="1" customWidth="1"/>
    <col min="64" max="64" width="8.453125" style="27" hidden="1" customWidth="1"/>
    <col min="65" max="16384" width="2.26953125" style="27"/>
  </cols>
  <sheetData>
    <row r="1" spans="1:64">
      <c r="A1" s="41" t="s">
        <v>117</v>
      </c>
      <c r="BF1"/>
      <c r="BG1" s="56" t="s">
        <v>99</v>
      </c>
      <c r="BH1" s="56" t="s">
        <v>100</v>
      </c>
      <c r="BI1" s="56" t="s">
        <v>59</v>
      </c>
      <c r="BJ1" s="56" t="s">
        <v>61</v>
      </c>
      <c r="BK1" s="56" t="s">
        <v>62</v>
      </c>
      <c r="BL1"/>
    </row>
    <row r="2" spans="1:64" ht="20.25" customHeight="1">
      <c r="A2" s="420" t="s">
        <v>188</v>
      </c>
      <c r="B2" s="420"/>
      <c r="C2" s="420"/>
      <c r="D2" s="420"/>
      <c r="E2" s="420"/>
      <c r="F2" s="420"/>
      <c r="G2" s="420"/>
      <c r="H2" s="420"/>
      <c r="I2" s="420"/>
      <c r="J2" s="420"/>
      <c r="K2" s="420"/>
      <c r="L2" s="420"/>
      <c r="M2" s="420"/>
      <c r="N2" s="420"/>
      <c r="O2" s="420"/>
      <c r="P2" s="420"/>
      <c r="Q2" s="420"/>
      <c r="R2" s="420"/>
      <c r="S2" s="420"/>
      <c r="T2" s="420"/>
      <c r="U2" s="420"/>
      <c r="V2" s="420"/>
      <c r="W2" s="420"/>
      <c r="X2" s="420"/>
      <c r="Y2" s="420"/>
      <c r="Z2" s="420"/>
      <c r="AA2" s="420"/>
      <c r="AB2" s="420"/>
      <c r="AC2" s="420"/>
      <c r="AD2" s="420"/>
      <c r="AE2" s="420"/>
      <c r="AF2" s="420"/>
      <c r="AG2" s="420"/>
      <c r="AH2" s="420"/>
      <c r="AI2" s="420"/>
      <c r="AJ2" s="420"/>
      <c r="AK2" s="420"/>
      <c r="AL2" s="420"/>
      <c r="AM2" s="420"/>
      <c r="BF2" t="s">
        <v>48</v>
      </c>
      <c r="BG2" s="55">
        <v>537</v>
      </c>
      <c r="BH2" s="55">
        <f t="shared" ref="BH2:BH9" si="0">BJ2*2</f>
        <v>1074</v>
      </c>
      <c r="BI2" s="55">
        <v>268</v>
      </c>
      <c r="BJ2" s="55">
        <v>537</v>
      </c>
      <c r="BK2" s="55">
        <v>268</v>
      </c>
      <c r="BL2" t="s">
        <v>101</v>
      </c>
    </row>
    <row r="3" spans="1:64" s="28" customFormat="1" ht="12" customHeight="1">
      <c r="A3" s="439" t="s">
        <v>41</v>
      </c>
      <c r="B3" s="80" t="s">
        <v>0</v>
      </c>
      <c r="C3" s="81"/>
      <c r="D3" s="81"/>
      <c r="E3" s="82"/>
      <c r="F3" s="82"/>
      <c r="G3" s="82"/>
      <c r="H3" s="82"/>
      <c r="I3" s="82"/>
      <c r="J3" s="82"/>
      <c r="K3" s="83"/>
      <c r="L3" s="424"/>
      <c r="M3" s="425"/>
      <c r="N3" s="425"/>
      <c r="O3" s="425"/>
      <c r="P3" s="425"/>
      <c r="Q3" s="425"/>
      <c r="R3" s="425"/>
      <c r="S3" s="425"/>
      <c r="T3" s="425"/>
      <c r="U3" s="425"/>
      <c r="V3" s="425"/>
      <c r="W3" s="425"/>
      <c r="X3" s="425"/>
      <c r="Y3" s="425"/>
      <c r="Z3" s="425"/>
      <c r="AA3" s="425"/>
      <c r="AB3" s="425"/>
      <c r="AC3" s="425"/>
      <c r="AD3" s="425"/>
      <c r="AE3" s="425"/>
      <c r="AF3" s="426"/>
      <c r="AG3" s="427" t="s">
        <v>71</v>
      </c>
      <c r="AH3" s="376"/>
      <c r="AI3" s="376"/>
      <c r="AJ3" s="376"/>
      <c r="AK3" s="376"/>
      <c r="AL3" s="376"/>
      <c r="AM3" s="377"/>
      <c r="BF3" t="s">
        <v>49</v>
      </c>
      <c r="BG3" s="55">
        <v>684</v>
      </c>
      <c r="BH3" s="55">
        <f t="shared" si="0"/>
        <v>1368</v>
      </c>
      <c r="BI3" s="55">
        <v>342</v>
      </c>
      <c r="BJ3" s="55">
        <v>684</v>
      </c>
      <c r="BK3" s="55">
        <v>342</v>
      </c>
      <c r="BL3" t="s">
        <v>101</v>
      </c>
    </row>
    <row r="4" spans="1:64" s="28" customFormat="1" ht="20.25" customHeight="1">
      <c r="A4" s="440"/>
      <c r="B4" s="84" t="s">
        <v>37</v>
      </c>
      <c r="C4" s="85"/>
      <c r="D4" s="85"/>
      <c r="E4" s="86"/>
      <c r="F4" s="86"/>
      <c r="G4" s="86"/>
      <c r="H4" s="86"/>
      <c r="I4" s="86"/>
      <c r="J4" s="86"/>
      <c r="K4" s="87"/>
      <c r="L4" s="421"/>
      <c r="M4" s="422"/>
      <c r="N4" s="422"/>
      <c r="O4" s="422"/>
      <c r="P4" s="422"/>
      <c r="Q4" s="422"/>
      <c r="R4" s="422"/>
      <c r="S4" s="422"/>
      <c r="T4" s="422"/>
      <c r="U4" s="422"/>
      <c r="V4" s="422"/>
      <c r="W4" s="422"/>
      <c r="X4" s="422"/>
      <c r="Y4" s="422"/>
      <c r="Z4" s="422"/>
      <c r="AA4" s="422"/>
      <c r="AB4" s="422"/>
      <c r="AC4" s="422"/>
      <c r="AD4" s="422"/>
      <c r="AE4" s="422"/>
      <c r="AF4" s="423"/>
      <c r="AG4" s="428"/>
      <c r="AH4" s="429"/>
      <c r="AI4" s="429"/>
      <c r="AJ4" s="429"/>
      <c r="AK4" s="429"/>
      <c r="AL4" s="429"/>
      <c r="AM4" s="430"/>
      <c r="AP4" s="409"/>
      <c r="AQ4" s="409"/>
      <c r="AR4" s="409"/>
      <c r="AS4" s="409"/>
      <c r="AT4" s="409"/>
      <c r="AU4" s="409"/>
      <c r="BF4" t="s">
        <v>50</v>
      </c>
      <c r="BG4" s="55">
        <v>889</v>
      </c>
      <c r="BH4" s="55">
        <f t="shared" si="0"/>
        <v>1778</v>
      </c>
      <c r="BI4" s="55">
        <v>445</v>
      </c>
      <c r="BJ4" s="55">
        <v>889</v>
      </c>
      <c r="BK4" s="55">
        <v>445</v>
      </c>
      <c r="BL4" t="s">
        <v>101</v>
      </c>
    </row>
    <row r="5" spans="1:64" s="28" customFormat="1" ht="20.25" customHeight="1">
      <c r="A5" s="440"/>
      <c r="B5" s="88" t="s">
        <v>72</v>
      </c>
      <c r="C5" s="89"/>
      <c r="D5" s="89"/>
      <c r="E5" s="90"/>
      <c r="F5" s="90"/>
      <c r="G5" s="90"/>
      <c r="H5" s="90"/>
      <c r="I5" s="90"/>
      <c r="J5" s="90"/>
      <c r="K5" s="91"/>
      <c r="L5" s="431"/>
      <c r="M5" s="432"/>
      <c r="N5" s="432"/>
      <c r="O5" s="432"/>
      <c r="P5" s="432"/>
      <c r="Q5" s="432"/>
      <c r="R5" s="432"/>
      <c r="S5" s="432"/>
      <c r="T5" s="432"/>
      <c r="U5" s="432"/>
      <c r="V5" s="432"/>
      <c r="W5" s="432"/>
      <c r="X5" s="432"/>
      <c r="Y5" s="432"/>
      <c r="Z5" s="432"/>
      <c r="AA5" s="432"/>
      <c r="AB5" s="433"/>
      <c r="AC5" s="434" t="s">
        <v>73</v>
      </c>
      <c r="AD5" s="435"/>
      <c r="AE5" s="435"/>
      <c r="AF5" s="436"/>
      <c r="AG5" s="413"/>
      <c r="AH5" s="413"/>
      <c r="AI5" s="413"/>
      <c r="AJ5" s="413"/>
      <c r="AK5" s="413"/>
      <c r="AL5" s="437" t="s">
        <v>74</v>
      </c>
      <c r="AM5" s="438"/>
      <c r="AP5" s="409"/>
      <c r="AQ5" s="409"/>
      <c r="AR5" s="409"/>
      <c r="AS5" s="409"/>
      <c r="AT5" s="409"/>
      <c r="AU5" s="409"/>
      <c r="BF5" s="16" t="s">
        <v>69</v>
      </c>
      <c r="BG5" s="55">
        <v>231</v>
      </c>
      <c r="BH5" s="55">
        <f t="shared" si="0"/>
        <v>462</v>
      </c>
      <c r="BI5" s="55">
        <v>115</v>
      </c>
      <c r="BJ5" s="55">
        <v>231</v>
      </c>
      <c r="BK5" s="55">
        <v>115</v>
      </c>
      <c r="BL5" t="s">
        <v>101</v>
      </c>
    </row>
    <row r="6" spans="1:64" s="28" customFormat="1" ht="13.5" customHeight="1">
      <c r="A6" s="440"/>
      <c r="B6" s="414" t="s">
        <v>76</v>
      </c>
      <c r="C6" s="415"/>
      <c r="D6" s="415"/>
      <c r="E6" s="415"/>
      <c r="F6" s="415"/>
      <c r="G6" s="415"/>
      <c r="H6" s="415"/>
      <c r="I6" s="415"/>
      <c r="J6" s="415"/>
      <c r="K6" s="416"/>
      <c r="L6" s="92" t="s">
        <v>3</v>
      </c>
      <c r="M6" s="92"/>
      <c r="N6" s="92"/>
      <c r="O6" s="92"/>
      <c r="P6" s="92"/>
      <c r="Q6" s="442"/>
      <c r="R6" s="442"/>
      <c r="S6" s="92" t="s">
        <v>4</v>
      </c>
      <c r="T6" s="442"/>
      <c r="U6" s="442"/>
      <c r="V6" s="442"/>
      <c r="W6" s="92" t="s">
        <v>5</v>
      </c>
      <c r="X6" s="92"/>
      <c r="Y6" s="92"/>
      <c r="Z6" s="92"/>
      <c r="AA6" s="92"/>
      <c r="AB6" s="92"/>
      <c r="AC6" s="59" t="s">
        <v>75</v>
      </c>
      <c r="AD6" s="92"/>
      <c r="AE6" s="92"/>
      <c r="AF6" s="92"/>
      <c r="AG6" s="92"/>
      <c r="AH6" s="92"/>
      <c r="AI6" s="92"/>
      <c r="AJ6" s="92"/>
      <c r="AK6" s="92"/>
      <c r="AL6" s="92"/>
      <c r="AM6" s="93"/>
      <c r="AP6" s="30"/>
      <c r="AQ6" s="58"/>
      <c r="AR6" s="58"/>
      <c r="AS6" s="58"/>
      <c r="AT6" s="58"/>
      <c r="AU6" s="410"/>
      <c r="BF6" t="s">
        <v>13</v>
      </c>
      <c r="BG6" s="55">
        <v>226</v>
      </c>
      <c r="BH6" s="55">
        <f t="shared" si="0"/>
        <v>452</v>
      </c>
      <c r="BI6" s="55">
        <v>113</v>
      </c>
      <c r="BJ6" s="55">
        <v>226</v>
      </c>
      <c r="BK6" s="55">
        <v>113</v>
      </c>
      <c r="BL6" t="s">
        <v>101</v>
      </c>
    </row>
    <row r="7" spans="1:64" s="28" customFormat="1" ht="20.25" customHeight="1">
      <c r="A7" s="440"/>
      <c r="B7" s="417"/>
      <c r="C7" s="418"/>
      <c r="D7" s="418"/>
      <c r="E7" s="418"/>
      <c r="F7" s="418"/>
      <c r="G7" s="418"/>
      <c r="H7" s="418"/>
      <c r="I7" s="418"/>
      <c r="J7" s="418"/>
      <c r="K7" s="419"/>
      <c r="L7" s="444"/>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6"/>
      <c r="AP7" s="58"/>
      <c r="AQ7" s="58"/>
      <c r="AR7" s="58"/>
      <c r="AS7" s="58"/>
      <c r="AT7" s="58"/>
      <c r="AU7" s="410"/>
      <c r="BF7" t="s">
        <v>102</v>
      </c>
      <c r="BG7" s="55">
        <v>564</v>
      </c>
      <c r="BH7" s="55">
        <f t="shared" si="0"/>
        <v>1128</v>
      </c>
      <c r="BI7" s="55">
        <v>282</v>
      </c>
      <c r="BJ7" s="55">
        <v>564</v>
      </c>
      <c r="BK7" s="55">
        <v>282</v>
      </c>
      <c r="BL7" t="s">
        <v>101</v>
      </c>
    </row>
    <row r="8" spans="1:64" s="28" customFormat="1" ht="20.25" customHeight="1">
      <c r="A8" s="440"/>
      <c r="B8" s="94" t="s">
        <v>6</v>
      </c>
      <c r="C8" s="95"/>
      <c r="D8" s="95"/>
      <c r="E8" s="96"/>
      <c r="F8" s="96"/>
      <c r="G8" s="96"/>
      <c r="H8" s="96"/>
      <c r="I8" s="96"/>
      <c r="J8" s="96"/>
      <c r="K8" s="96"/>
      <c r="L8" s="94" t="s">
        <v>7</v>
      </c>
      <c r="M8" s="96"/>
      <c r="N8" s="96"/>
      <c r="O8" s="96"/>
      <c r="P8" s="96"/>
      <c r="Q8" s="96"/>
      <c r="R8" s="97"/>
      <c r="S8" s="223"/>
      <c r="T8" s="224"/>
      <c r="U8" s="224"/>
      <c r="V8" s="224"/>
      <c r="W8" s="224"/>
      <c r="X8" s="224"/>
      <c r="Y8" s="225"/>
      <c r="Z8" s="94" t="s">
        <v>65</v>
      </c>
      <c r="AA8" s="96"/>
      <c r="AB8" s="96"/>
      <c r="AC8" s="96"/>
      <c r="AD8" s="96"/>
      <c r="AE8" s="96"/>
      <c r="AF8" s="97"/>
      <c r="AG8" s="223"/>
      <c r="AH8" s="224"/>
      <c r="AI8" s="224"/>
      <c r="AJ8" s="224"/>
      <c r="AK8" s="224"/>
      <c r="AL8" s="224"/>
      <c r="AM8" s="225"/>
      <c r="BF8" t="s">
        <v>103</v>
      </c>
      <c r="BG8" s="55">
        <v>710</v>
      </c>
      <c r="BH8" s="55">
        <f t="shared" si="0"/>
        <v>1420</v>
      </c>
      <c r="BI8" s="55">
        <v>355</v>
      </c>
      <c r="BJ8" s="55">
        <v>710</v>
      </c>
      <c r="BK8" s="55">
        <v>355</v>
      </c>
      <c r="BL8" t="s">
        <v>101</v>
      </c>
    </row>
    <row r="9" spans="1:64" s="28" customFormat="1" ht="20.25" customHeight="1">
      <c r="A9" s="441"/>
      <c r="B9" s="94" t="s">
        <v>38</v>
      </c>
      <c r="C9" s="95"/>
      <c r="D9" s="95"/>
      <c r="E9" s="96"/>
      <c r="F9" s="96"/>
      <c r="G9" s="96"/>
      <c r="H9" s="96"/>
      <c r="I9" s="96"/>
      <c r="J9" s="96"/>
      <c r="K9" s="96"/>
      <c r="L9" s="223"/>
      <c r="M9" s="224"/>
      <c r="N9" s="224"/>
      <c r="O9" s="224"/>
      <c r="P9" s="224"/>
      <c r="Q9" s="224"/>
      <c r="R9" s="224"/>
      <c r="S9" s="224"/>
      <c r="T9" s="224"/>
      <c r="U9" s="224"/>
      <c r="V9" s="224"/>
      <c r="W9" s="224"/>
      <c r="X9" s="224"/>
      <c r="Y9" s="224"/>
      <c r="Z9" s="224"/>
      <c r="AA9" s="224"/>
      <c r="AB9" s="224"/>
      <c r="AC9" s="224"/>
      <c r="AD9" s="224"/>
      <c r="AE9" s="224"/>
      <c r="AF9" s="224"/>
      <c r="AG9" s="224"/>
      <c r="AH9" s="224"/>
      <c r="AI9" s="224"/>
      <c r="AJ9" s="224"/>
      <c r="AK9" s="224"/>
      <c r="AL9" s="224"/>
      <c r="AM9" s="225"/>
      <c r="BF9" t="s">
        <v>104</v>
      </c>
      <c r="BG9" s="55">
        <v>1133</v>
      </c>
      <c r="BH9" s="55">
        <f t="shared" si="0"/>
        <v>2266</v>
      </c>
      <c r="BI9" s="55">
        <v>567</v>
      </c>
      <c r="BJ9" s="55">
        <v>1133</v>
      </c>
      <c r="BK9" s="55">
        <v>567</v>
      </c>
      <c r="BL9" t="s">
        <v>101</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105</v>
      </c>
    </row>
    <row r="11" spans="1:64" s="28" customFormat="1" ht="13.5" customHeight="1">
      <c r="A11" s="158" t="s">
        <v>148</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105</v>
      </c>
    </row>
    <row r="12" spans="1:64" s="28" customFormat="1" ht="12" customHeight="1">
      <c r="A12" s="30"/>
      <c r="B12" s="30"/>
      <c r="C12" s="31" t="s">
        <v>176</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101</v>
      </c>
    </row>
    <row r="13" spans="1:64" s="28" customFormat="1" ht="12" customHeight="1">
      <c r="A13" s="79"/>
      <c r="B13" s="79"/>
      <c r="C13" s="31" t="s">
        <v>139</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101</v>
      </c>
    </row>
    <row r="14" spans="1:64" s="28" customFormat="1" ht="12" customHeight="1">
      <c r="A14" s="79"/>
      <c r="B14" s="79"/>
      <c r="C14" s="31" t="s">
        <v>174</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101</v>
      </c>
    </row>
    <row r="15" spans="1:64" s="28" customFormat="1" ht="12" customHeight="1">
      <c r="A15" s="79"/>
      <c r="B15" s="79"/>
      <c r="C15" s="31" t="s">
        <v>140</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101</v>
      </c>
    </row>
    <row r="16" spans="1:64" s="28" customFormat="1" ht="12" customHeight="1">
      <c r="A16" s="79"/>
      <c r="B16" s="79"/>
      <c r="C16" s="31" t="s">
        <v>141</v>
      </c>
      <c r="D16" s="31"/>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T16" s="29"/>
      <c r="BF16" t="s">
        <v>18</v>
      </c>
      <c r="BG16" s="55">
        <v>508</v>
      </c>
      <c r="BH16" s="55">
        <f t="shared" si="1"/>
        <v>508</v>
      </c>
      <c r="BI16" s="55">
        <v>254</v>
      </c>
      <c r="BJ16" s="55">
        <v>508</v>
      </c>
      <c r="BK16" s="55">
        <v>254</v>
      </c>
      <c r="BL16" t="s">
        <v>101</v>
      </c>
    </row>
    <row r="17" spans="1:64" s="28" customFormat="1" ht="31.5" customHeight="1">
      <c r="A17" s="79"/>
      <c r="B17" s="79"/>
      <c r="C17" s="443" t="s">
        <v>142</v>
      </c>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T17" s="29"/>
      <c r="BF17" t="s">
        <v>19</v>
      </c>
      <c r="BG17" s="55">
        <v>204</v>
      </c>
      <c r="BH17" s="55">
        <f t="shared" si="1"/>
        <v>204</v>
      </c>
      <c r="BI17" s="55">
        <v>102</v>
      </c>
      <c r="BJ17" s="55">
        <v>204</v>
      </c>
      <c r="BK17" s="55">
        <v>102</v>
      </c>
      <c r="BL17" t="s">
        <v>101</v>
      </c>
    </row>
    <row r="18" spans="1:64" s="28" customFormat="1" ht="12" customHeight="1">
      <c r="A18" s="79"/>
      <c r="B18" s="79"/>
      <c r="C18" s="31" t="s">
        <v>146</v>
      </c>
      <c r="D18" s="31" t="s">
        <v>147</v>
      </c>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BF18" t="s">
        <v>20</v>
      </c>
      <c r="BG18" s="55">
        <v>148</v>
      </c>
      <c r="BH18" s="55">
        <f t="shared" si="1"/>
        <v>148</v>
      </c>
      <c r="BI18" s="55">
        <v>74</v>
      </c>
      <c r="BJ18" s="55">
        <v>148</v>
      </c>
      <c r="BK18" s="55">
        <v>74</v>
      </c>
      <c r="BL18" t="s">
        <v>101</v>
      </c>
    </row>
    <row r="19" spans="1:64" s="28" customFormat="1" ht="5.25" customHeight="1">
      <c r="A19" s="79"/>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AZ19" s="28" t="s">
        <v>115</v>
      </c>
      <c r="BF19" t="s">
        <v>21</v>
      </c>
      <c r="BG19" s="55"/>
      <c r="BH19" s="55"/>
      <c r="BI19" s="55">
        <v>282</v>
      </c>
      <c r="BJ19" s="55"/>
      <c r="BK19" s="55">
        <v>282</v>
      </c>
      <c r="BL19" t="s">
        <v>101</v>
      </c>
    </row>
    <row r="20" spans="1:64" s="28" customFormat="1" ht="19.5" customHeight="1">
      <c r="A20" s="172" t="s">
        <v>162</v>
      </c>
      <c r="B20" s="79"/>
      <c r="C20" s="31"/>
      <c r="D20" s="31"/>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T20" s="29"/>
      <c r="BF20" s="129" t="s">
        <v>68</v>
      </c>
      <c r="BG20" s="55">
        <v>33</v>
      </c>
      <c r="BH20" s="55">
        <f t="shared" ref="BH20:BH36" si="2">BG20</f>
        <v>33</v>
      </c>
      <c r="BI20" s="55">
        <v>16</v>
      </c>
      <c r="BJ20" s="55">
        <v>33</v>
      </c>
      <c r="BK20" s="55">
        <v>16</v>
      </c>
      <c r="BL20" t="s">
        <v>101</v>
      </c>
    </row>
    <row r="21" spans="1:64" s="28" customFormat="1" ht="20.25" customHeight="1">
      <c r="A21" s="173" t="s">
        <v>191</v>
      </c>
      <c r="B21" s="44"/>
      <c r="C21" s="45"/>
      <c r="D21" s="45"/>
      <c r="E21" s="45"/>
      <c r="F21" s="45"/>
      <c r="G21" s="313" t="s">
        <v>193</v>
      </c>
      <c r="H21" s="314"/>
      <c r="I21" s="314"/>
      <c r="J21" s="314"/>
      <c r="K21" s="315"/>
      <c r="L21" s="466" t="str">
        <f>IF(L5="","",VLOOKUP(L5,$BF$2:$BH$36,2,FALSE))</f>
        <v/>
      </c>
      <c r="M21" s="467"/>
      <c r="N21" s="467"/>
      <c r="O21" s="467"/>
      <c r="P21" s="458" t="s">
        <v>192</v>
      </c>
      <c r="Q21" s="459"/>
      <c r="R21" s="457" t="s">
        <v>198</v>
      </c>
      <c r="S21" s="376"/>
      <c r="T21" s="376"/>
      <c r="U21" s="376"/>
      <c r="V21" s="377"/>
      <c r="W21" s="411">
        <f>ROUNDDOWN($J$82/1000,0)</f>
        <v>0</v>
      </c>
      <c r="X21" s="412"/>
      <c r="Y21" s="412"/>
      <c r="Z21" s="412"/>
      <c r="AA21" s="458" t="s">
        <v>192</v>
      </c>
      <c r="AB21" s="459"/>
      <c r="AC21" s="457" t="s">
        <v>199</v>
      </c>
      <c r="AD21" s="376"/>
      <c r="AE21" s="376"/>
      <c r="AF21" s="376"/>
      <c r="AG21" s="377"/>
      <c r="AH21" s="411">
        <f>ROUNDDOWN($J$90/1000,0)</f>
        <v>0</v>
      </c>
      <c r="AI21" s="412"/>
      <c r="AJ21" s="412"/>
      <c r="AK21" s="412"/>
      <c r="AL21" s="447" t="s">
        <v>192</v>
      </c>
      <c r="AM21" s="448"/>
      <c r="AP21" s="452"/>
      <c r="AQ21" s="452"/>
      <c r="AR21" s="452"/>
      <c r="AS21" s="452"/>
      <c r="AT21" s="193"/>
      <c r="BF21" t="s">
        <v>22</v>
      </c>
      <c r="BG21" s="55">
        <v>475</v>
      </c>
      <c r="BH21" s="55">
        <f t="shared" si="2"/>
        <v>475</v>
      </c>
      <c r="BI21" s="55">
        <v>237</v>
      </c>
      <c r="BJ21" s="55">
        <v>475</v>
      </c>
      <c r="BK21" s="55">
        <v>237</v>
      </c>
      <c r="BL21" t="s">
        <v>101</v>
      </c>
    </row>
    <row r="22" spans="1:64" s="28" customFormat="1" ht="20.25" customHeight="1">
      <c r="A22" s="99" t="s">
        <v>42</v>
      </c>
      <c r="B22" s="78"/>
      <c r="C22" s="77"/>
      <c r="D22" s="77"/>
      <c r="E22" s="77"/>
      <c r="F22" s="77"/>
      <c r="G22" s="45"/>
      <c r="H22" s="454"/>
      <c r="I22" s="455"/>
      <c r="J22" s="456"/>
      <c r="K22" s="460" t="s">
        <v>175</v>
      </c>
      <c r="L22" s="461"/>
      <c r="M22" s="461"/>
      <c r="N22" s="461"/>
      <c r="O22" s="461"/>
      <c r="P22" s="461"/>
      <c r="Q22" s="461"/>
      <c r="R22" s="461"/>
      <c r="S22" s="461"/>
      <c r="T22" s="461"/>
      <c r="U22" s="461"/>
      <c r="V22" s="461"/>
      <c r="W22" s="461"/>
      <c r="X22" s="461"/>
      <c r="Y22" s="461"/>
      <c r="Z22" s="461"/>
      <c r="AA22" s="461"/>
      <c r="AB22" s="461"/>
      <c r="AC22" s="461"/>
      <c r="AD22" s="461"/>
      <c r="AE22" s="461"/>
      <c r="AF22" s="450" t="s">
        <v>154</v>
      </c>
      <c r="AG22" s="450"/>
      <c r="AH22" s="450"/>
      <c r="AI22" s="450"/>
      <c r="AJ22" s="450"/>
      <c r="AK22" s="450"/>
      <c r="AL22" s="450"/>
      <c r="AM22" s="451"/>
      <c r="AP22" s="58"/>
      <c r="AQ22" s="58"/>
      <c r="AR22" s="58"/>
      <c r="AS22" s="58"/>
      <c r="AT22" s="58"/>
      <c r="AU22" s="58"/>
      <c r="BF22" t="s">
        <v>23</v>
      </c>
      <c r="BG22" s="55">
        <v>638</v>
      </c>
      <c r="BH22" s="55">
        <v>638</v>
      </c>
      <c r="BI22" s="55">
        <v>319</v>
      </c>
      <c r="BJ22" s="55">
        <v>638</v>
      </c>
      <c r="BK22" s="55">
        <v>319</v>
      </c>
      <c r="BL22" t="s">
        <v>101</v>
      </c>
    </row>
    <row r="23" spans="1:64" s="28" customFormat="1" ht="19.5" customHeight="1">
      <c r="A23" s="76" t="s">
        <v>43</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4"/>
      <c r="AP23" s="449"/>
      <c r="AQ23" s="449"/>
      <c r="AR23" s="449"/>
      <c r="AS23" s="449"/>
      <c r="AT23" s="449"/>
      <c r="AU23" s="449"/>
      <c r="BF23" t="s">
        <v>24</v>
      </c>
      <c r="BG23" s="55">
        <f>BJ23*事業所・施設別個票●!$AG$5</f>
        <v>0</v>
      </c>
      <c r="BH23" s="55">
        <f t="shared" si="2"/>
        <v>0</v>
      </c>
      <c r="BI23" s="55">
        <f>BK23*事業所・施設別個票●!$AG$5</f>
        <v>0</v>
      </c>
      <c r="BJ23" s="55">
        <v>38</v>
      </c>
      <c r="BK23" s="55">
        <v>19</v>
      </c>
      <c r="BL23" t="s">
        <v>105</v>
      </c>
    </row>
    <row r="24" spans="1:64" s="28" customFormat="1" ht="17.149999999999999" customHeight="1">
      <c r="A24" s="138" t="s">
        <v>170</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105</v>
      </c>
    </row>
    <row r="25" spans="1:64" s="28" customFormat="1" ht="17.149999999999999" customHeight="1">
      <c r="A25" s="145"/>
      <c r="B25" s="163"/>
      <c r="C25" s="52" t="s">
        <v>177</v>
      </c>
      <c r="D25" s="52"/>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9"/>
      <c r="AT25" s="29"/>
      <c r="BF25" t="s">
        <v>26</v>
      </c>
      <c r="BG25" s="55">
        <f>BJ25*事業所・施設別個票●!$AG$5</f>
        <v>0</v>
      </c>
      <c r="BH25" s="55">
        <f t="shared" si="2"/>
        <v>0</v>
      </c>
      <c r="BI25" s="55">
        <f>BK25*事業所・施設別個票●!$AG$5</f>
        <v>0</v>
      </c>
      <c r="BJ25" s="55">
        <v>38</v>
      </c>
      <c r="BK25" s="55">
        <v>19</v>
      </c>
      <c r="BL25" t="s">
        <v>105</v>
      </c>
    </row>
    <row r="26" spans="1:64" s="28" customFormat="1" ht="17.149999999999999" customHeight="1">
      <c r="A26" s="145"/>
      <c r="B26" s="142"/>
      <c r="C26" s="355" t="s">
        <v>125</v>
      </c>
      <c r="D26" s="164"/>
      <c r="E26" s="453" t="s">
        <v>118</v>
      </c>
      <c r="F26" s="453"/>
      <c r="G26" s="453"/>
      <c r="H26" s="453"/>
      <c r="I26" s="453"/>
      <c r="J26" s="453"/>
      <c r="K26" s="165"/>
      <c r="L26" s="453" t="s">
        <v>119</v>
      </c>
      <c r="M26" s="453"/>
      <c r="N26" s="453"/>
      <c r="O26" s="453"/>
      <c r="P26" s="453"/>
      <c r="Q26" s="165"/>
      <c r="R26" s="453" t="s">
        <v>120</v>
      </c>
      <c r="S26" s="453"/>
      <c r="T26" s="453"/>
      <c r="U26" s="453"/>
      <c r="V26" s="165"/>
      <c r="W26" s="453" t="s">
        <v>121</v>
      </c>
      <c r="X26" s="453"/>
      <c r="Y26" s="453"/>
      <c r="Z26" s="453"/>
      <c r="AA26" s="453"/>
      <c r="AB26" s="453"/>
      <c r="AC26" s="453"/>
      <c r="AD26" s="453"/>
      <c r="AE26" s="165"/>
      <c r="AF26" s="34" t="s">
        <v>122</v>
      </c>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105</v>
      </c>
    </row>
    <row r="27" spans="1:64" s="28" customFormat="1" ht="17.149999999999999" customHeight="1">
      <c r="A27" s="145"/>
      <c r="B27" s="140"/>
      <c r="C27" s="356"/>
      <c r="D27" s="164"/>
      <c r="E27" s="453" t="s">
        <v>123</v>
      </c>
      <c r="F27" s="453"/>
      <c r="G27" s="453"/>
      <c r="H27" s="453"/>
      <c r="I27" s="453"/>
      <c r="J27" s="453"/>
      <c r="K27" s="453"/>
      <c r="L27" s="453"/>
      <c r="M27" s="453"/>
      <c r="N27" s="165"/>
      <c r="O27" s="46" t="s">
        <v>124</v>
      </c>
      <c r="P27" s="46"/>
      <c r="Q27" s="46"/>
      <c r="R27" s="46"/>
      <c r="S27" s="46"/>
      <c r="T27" s="46"/>
      <c r="U27" s="46"/>
      <c r="V27" s="46"/>
      <c r="W27" s="46"/>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105</v>
      </c>
    </row>
    <row r="28" spans="1:64" s="28" customFormat="1" ht="17.149999999999999" customHeight="1">
      <c r="A28" s="145"/>
      <c r="B28" s="166"/>
      <c r="C28" s="52" t="s">
        <v>178</v>
      </c>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141"/>
      <c r="AT28" s="29"/>
      <c r="BF28" t="s">
        <v>29</v>
      </c>
      <c r="BG28" s="55">
        <f>BJ28*事業所・施設別個票●!$AG$5</f>
        <v>0</v>
      </c>
      <c r="BH28" s="55">
        <f t="shared" si="2"/>
        <v>0</v>
      </c>
      <c r="BI28" s="55">
        <f>BK28*事業所・施設別個票●!$AG$5</f>
        <v>0</v>
      </c>
      <c r="BJ28" s="55">
        <v>36</v>
      </c>
      <c r="BK28" s="55">
        <v>18</v>
      </c>
      <c r="BL28" t="s">
        <v>105</v>
      </c>
    </row>
    <row r="29" spans="1:64" s="28" customFormat="1" ht="17.149999999999999" customHeight="1">
      <c r="A29" s="145"/>
      <c r="B29" s="140"/>
      <c r="C29" s="143" t="s">
        <v>125</v>
      </c>
      <c r="D29" s="164"/>
      <c r="E29" s="453" t="s">
        <v>118</v>
      </c>
      <c r="F29" s="453"/>
      <c r="G29" s="453"/>
      <c r="H29" s="453"/>
      <c r="I29" s="453"/>
      <c r="J29" s="453"/>
      <c r="K29" s="164"/>
      <c r="L29" s="453" t="s">
        <v>119</v>
      </c>
      <c r="M29" s="453"/>
      <c r="N29" s="453"/>
      <c r="O29" s="453"/>
      <c r="P29" s="453"/>
      <c r="Q29" s="164"/>
      <c r="R29" s="453" t="s">
        <v>120</v>
      </c>
      <c r="S29" s="453"/>
      <c r="T29" s="453"/>
      <c r="U29" s="453"/>
      <c r="V29" s="164"/>
      <c r="W29" s="453" t="s">
        <v>121</v>
      </c>
      <c r="X29" s="453"/>
      <c r="Y29" s="453"/>
      <c r="Z29" s="453"/>
      <c r="AA29" s="453"/>
      <c r="AB29" s="453"/>
      <c r="AC29" s="453"/>
      <c r="AD29" s="453"/>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105</v>
      </c>
    </row>
    <row r="30" spans="1:64" s="28" customFormat="1" ht="17.149999999999999" customHeight="1">
      <c r="A30" s="145"/>
      <c r="B30" s="166"/>
      <c r="C30" s="52" t="s">
        <v>131</v>
      </c>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105</v>
      </c>
    </row>
    <row r="31" spans="1:64" s="28" customFormat="1" ht="17.149999999999999" customHeight="1">
      <c r="A31" s="145"/>
      <c r="B31" s="140"/>
      <c r="C31" s="143" t="s">
        <v>125</v>
      </c>
      <c r="D31" s="107"/>
      <c r="E31" s="146" t="s">
        <v>40</v>
      </c>
      <c r="F31" s="35"/>
      <c r="G31" s="35"/>
      <c r="H31" s="42"/>
      <c r="I31" s="43"/>
      <c r="J31" s="43"/>
      <c r="K31" s="43"/>
      <c r="L31" s="35"/>
      <c r="M31" s="36"/>
      <c r="N31" s="36"/>
      <c r="O31" s="108"/>
      <c r="P31" s="146" t="s">
        <v>39</v>
      </c>
      <c r="Q31" s="36"/>
      <c r="R31" s="32"/>
      <c r="S31" s="32"/>
      <c r="T31" s="32"/>
      <c r="U31" s="32"/>
      <c r="V31" s="36"/>
      <c r="W31" s="108"/>
      <c r="X31" s="146" t="s">
        <v>126</v>
      </c>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105</v>
      </c>
    </row>
    <row r="32" spans="1:64" s="28" customFormat="1" ht="17.149999999999999" customHeight="1">
      <c r="A32" s="145"/>
      <c r="B32" s="166"/>
      <c r="C32" s="52" t="s">
        <v>132</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105</v>
      </c>
    </row>
    <row r="33" spans="1:65" s="28" customFormat="1" ht="17.149999999999999" customHeight="1">
      <c r="A33" s="145"/>
      <c r="B33" s="166"/>
      <c r="C33" s="52" t="s">
        <v>133</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105</v>
      </c>
    </row>
    <row r="34" spans="1:65" s="28" customFormat="1" ht="17.149999999999999" customHeight="1">
      <c r="A34" s="145"/>
      <c r="B34" s="163"/>
      <c r="C34" s="52" t="s">
        <v>134</v>
      </c>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9"/>
      <c r="AT34" s="29"/>
      <c r="BF34" t="s">
        <v>56</v>
      </c>
      <c r="BG34" s="55">
        <f>BJ34*事業所・施設別個票●!$AG$5</f>
        <v>0</v>
      </c>
      <c r="BH34" s="55">
        <f t="shared" si="2"/>
        <v>0</v>
      </c>
      <c r="BI34" s="55">
        <f>BK34*事業所・施設別個票●!$AG$5</f>
        <v>0</v>
      </c>
      <c r="BJ34" s="55">
        <v>35</v>
      </c>
      <c r="BK34" s="55">
        <v>18</v>
      </c>
      <c r="BL34" t="s">
        <v>105</v>
      </c>
    </row>
    <row r="35" spans="1:65" s="28" customFormat="1" ht="17.149999999999999" customHeight="1">
      <c r="A35" s="145"/>
      <c r="B35" s="101"/>
      <c r="C35" s="355" t="s">
        <v>125</v>
      </c>
      <c r="D35" s="164"/>
      <c r="E35" s="453" t="s">
        <v>127</v>
      </c>
      <c r="F35" s="453"/>
      <c r="G35" s="453"/>
      <c r="H35" s="453"/>
      <c r="I35" s="453"/>
      <c r="J35" s="453"/>
      <c r="K35" s="453"/>
      <c r="L35" s="453"/>
      <c r="M35" s="167"/>
      <c r="N35" s="46" t="s">
        <v>128</v>
      </c>
      <c r="O35" s="46"/>
      <c r="P35" s="46"/>
      <c r="Q35" s="46"/>
      <c r="R35" s="46"/>
      <c r="S35" s="46"/>
      <c r="T35" s="46"/>
      <c r="U35" s="179"/>
      <c r="V35" s="167"/>
      <c r="W35" s="46" t="s">
        <v>129</v>
      </c>
      <c r="X35" s="46"/>
      <c r="Y35" s="46"/>
      <c r="Z35" s="46"/>
      <c r="AA35" s="46"/>
      <c r="AB35" s="46"/>
      <c r="AC35" s="46"/>
      <c r="AD35" s="46"/>
      <c r="AE35" s="46"/>
      <c r="AF35" s="34"/>
      <c r="AG35" s="34"/>
      <c r="AH35" s="34"/>
      <c r="AI35" s="34"/>
      <c r="AJ35" s="34"/>
      <c r="AK35" s="34"/>
      <c r="AL35" s="34"/>
      <c r="AM35" s="141"/>
      <c r="AT35" s="29"/>
      <c r="BF35" t="s">
        <v>57</v>
      </c>
      <c r="BG35" s="55">
        <f>BJ35*事業所・施設別個票●!$AG$5</f>
        <v>0</v>
      </c>
      <c r="BH35" s="55">
        <f t="shared" si="2"/>
        <v>0</v>
      </c>
      <c r="BI35" s="55">
        <f>BK35*事業所・施設別個票●!$AG$5</f>
        <v>0</v>
      </c>
      <c r="BJ35" s="55">
        <v>37</v>
      </c>
      <c r="BK35" s="55">
        <v>19</v>
      </c>
      <c r="BL35" t="s">
        <v>105</v>
      </c>
    </row>
    <row r="36" spans="1:65" s="28" customFormat="1" ht="17.149999999999999" customHeight="1">
      <c r="A36" s="144"/>
      <c r="B36" s="102"/>
      <c r="C36" s="356"/>
      <c r="D36" s="164"/>
      <c r="E36" s="357" t="s">
        <v>130</v>
      </c>
      <c r="F36" s="357"/>
      <c r="G36" s="357"/>
      <c r="H36" s="357"/>
      <c r="I36" s="357"/>
      <c r="J36" s="357"/>
      <c r="K36" s="357"/>
      <c r="L36" s="357"/>
      <c r="M36" s="357"/>
      <c r="N36" s="357"/>
      <c r="O36" s="357"/>
      <c r="P36" s="357"/>
      <c r="Q36" s="357"/>
      <c r="R36" s="357"/>
      <c r="S36" s="167"/>
      <c r="T36" s="357" t="s">
        <v>179</v>
      </c>
      <c r="U36" s="357"/>
      <c r="V36" s="357"/>
      <c r="W36" s="357"/>
      <c r="X36" s="357"/>
      <c r="Y36" s="357"/>
      <c r="Z36" s="357"/>
      <c r="AA36" s="357"/>
      <c r="AB36" s="357"/>
      <c r="AC36" s="357"/>
      <c r="AD36" s="357"/>
      <c r="AE36" s="357"/>
      <c r="AF36" s="357"/>
      <c r="AG36" s="357"/>
      <c r="AH36" s="357"/>
      <c r="AI36" s="357"/>
      <c r="AJ36" s="357"/>
      <c r="AK36" s="357"/>
      <c r="AL36" s="357"/>
      <c r="AM36" s="358"/>
      <c r="AT36" s="29"/>
      <c r="BF36" t="s">
        <v>58</v>
      </c>
      <c r="BG36" s="55">
        <f>BJ36*事業所・施設別個票●!$AG$5</f>
        <v>0</v>
      </c>
      <c r="BH36" s="55">
        <f t="shared" si="2"/>
        <v>0</v>
      </c>
      <c r="BI36" s="55">
        <f>BK36*事業所・施設別個票●!$AG$5</f>
        <v>0</v>
      </c>
      <c r="BJ36" s="55">
        <v>35</v>
      </c>
      <c r="BK36" s="55">
        <v>18</v>
      </c>
      <c r="BL36" t="s">
        <v>105</v>
      </c>
    </row>
    <row r="37" spans="1:65" s="28" customFormat="1" ht="17.149999999999999" customHeight="1">
      <c r="A37" s="138" t="s">
        <v>169</v>
      </c>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row>
    <row r="38" spans="1:65" s="28" customFormat="1" ht="17.149999999999999" customHeight="1">
      <c r="A38" s="144"/>
      <c r="B38" s="164"/>
      <c r="C38" s="52" t="s">
        <v>135</v>
      </c>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106</v>
      </c>
      <c r="BG38" s="57" t="s">
        <v>81</v>
      </c>
      <c r="BH38" s="57"/>
      <c r="BI38" s="57"/>
      <c r="BJ38" s="53"/>
      <c r="BK38" s="53"/>
      <c r="BL38" s="53"/>
      <c r="BM38"/>
    </row>
    <row r="39" spans="1:65" s="28" customFormat="1" ht="17.149999999999999" customHeight="1">
      <c r="A39" s="138" t="s">
        <v>171</v>
      </c>
      <c r="B39" s="48"/>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107</v>
      </c>
      <c r="BG39" s="66">
        <f>IF(事業所・施設別個票●!BM22="④",4,)</f>
        <v>0</v>
      </c>
      <c r="BH39" s="66" t="b">
        <v>0</v>
      </c>
      <c r="BI39" s="66" t="b">
        <v>0</v>
      </c>
      <c r="BJ39" s="66" t="b">
        <v>0</v>
      </c>
      <c r="BK39" s="66" t="b">
        <v>0</v>
      </c>
      <c r="BL39" s="53">
        <f>COUNTIF(BG39:BK39,TRUE)</f>
        <v>0</v>
      </c>
      <c r="BM39" s="65"/>
    </row>
    <row r="40" spans="1:65" s="28" customFormat="1" ht="17.149999999999999" customHeight="1">
      <c r="A40" s="144"/>
      <c r="B40" s="164"/>
      <c r="C40" s="52" t="s">
        <v>136</v>
      </c>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108</v>
      </c>
      <c r="BG40"/>
      <c r="BH40"/>
      <c r="BI40"/>
      <c r="BJ40"/>
      <c r="BK40"/>
      <c r="BL40"/>
      <c r="BM40" s="65">
        <f>BG39</f>
        <v>0</v>
      </c>
    </row>
    <row r="41" spans="1:65" s="28" customFormat="1" ht="17.149999999999999" customHeight="1">
      <c r="A41" s="138" t="s">
        <v>172</v>
      </c>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9"/>
      <c r="AT41" s="29"/>
      <c r="BF41" t="s">
        <v>109</v>
      </c>
      <c r="BG41"/>
      <c r="BH41"/>
      <c r="BI41"/>
      <c r="BJ41"/>
      <c r="BK41"/>
      <c r="BL41"/>
      <c r="BM41"/>
    </row>
    <row r="42" spans="1:65" s="28" customFormat="1" ht="17.149999999999999" customHeight="1">
      <c r="A42" s="145"/>
      <c r="B42" s="166"/>
      <c r="C42" s="52" t="s">
        <v>137</v>
      </c>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141"/>
      <c r="AT42" s="29"/>
      <c r="BF42" s="162" t="s">
        <v>156</v>
      </c>
      <c r="BM42"/>
    </row>
    <row r="43" spans="1:65" s="28" customFormat="1" ht="17.149999999999999" customHeight="1">
      <c r="A43" s="145"/>
      <c r="B43" s="140"/>
      <c r="C43" s="143" t="s">
        <v>125</v>
      </c>
      <c r="D43" s="164"/>
      <c r="E43" s="453" t="s">
        <v>118</v>
      </c>
      <c r="F43" s="453"/>
      <c r="G43" s="453"/>
      <c r="H43" s="453"/>
      <c r="I43" s="453"/>
      <c r="J43" s="453"/>
      <c r="K43" s="164"/>
      <c r="L43" s="453" t="s">
        <v>119</v>
      </c>
      <c r="M43" s="453"/>
      <c r="N43" s="453"/>
      <c r="O43" s="453"/>
      <c r="P43" s="453"/>
      <c r="Q43" s="164"/>
      <c r="R43" s="453" t="s">
        <v>120</v>
      </c>
      <c r="S43" s="453"/>
      <c r="T43" s="453"/>
      <c r="U43" s="453"/>
      <c r="V43" s="164"/>
      <c r="W43" s="453" t="s">
        <v>121</v>
      </c>
      <c r="X43" s="453"/>
      <c r="Y43" s="453"/>
      <c r="Z43" s="453"/>
      <c r="AA43" s="453"/>
      <c r="AB43" s="453"/>
      <c r="AC43" s="453"/>
      <c r="AD43" s="453"/>
      <c r="AE43" s="48"/>
      <c r="AF43" s="48"/>
      <c r="AG43" s="48"/>
      <c r="AH43" s="48"/>
      <c r="AI43" s="48"/>
      <c r="AJ43" s="48"/>
      <c r="AK43" s="48"/>
      <c r="AL43" s="48"/>
      <c r="AM43" s="49"/>
      <c r="AT43" s="29"/>
      <c r="BF43" s="162" t="s">
        <v>157</v>
      </c>
    </row>
    <row r="44" spans="1:65" s="28" customFormat="1" ht="17.149999999999999" customHeight="1">
      <c r="A44" s="145"/>
      <c r="B44" s="163"/>
      <c r="C44" s="52" t="s">
        <v>138</v>
      </c>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9"/>
      <c r="AT44" s="29"/>
      <c r="BF44" s="162" t="s">
        <v>158</v>
      </c>
    </row>
    <row r="45" spans="1:65" s="28" customFormat="1" ht="17.149999999999999" customHeight="1">
      <c r="A45" s="145"/>
      <c r="B45" s="101"/>
      <c r="C45" s="355" t="s">
        <v>125</v>
      </c>
      <c r="D45" s="164"/>
      <c r="E45" s="453" t="s">
        <v>127</v>
      </c>
      <c r="F45" s="453"/>
      <c r="G45" s="453"/>
      <c r="H45" s="453"/>
      <c r="I45" s="453"/>
      <c r="J45" s="453"/>
      <c r="K45" s="453"/>
      <c r="L45" s="453"/>
      <c r="M45" s="167"/>
      <c r="N45" s="46" t="s">
        <v>128</v>
      </c>
      <c r="O45" s="46"/>
      <c r="P45" s="46"/>
      <c r="Q45" s="46"/>
      <c r="R45" s="46"/>
      <c r="S45" s="46"/>
      <c r="T45" s="46"/>
      <c r="U45" s="179"/>
      <c r="V45" s="167"/>
      <c r="W45" s="46" t="s">
        <v>129</v>
      </c>
      <c r="X45" s="46"/>
      <c r="Y45" s="46"/>
      <c r="Z45" s="46"/>
      <c r="AA45" s="46"/>
      <c r="AB45" s="46"/>
      <c r="AC45" s="46"/>
      <c r="AD45" s="46"/>
      <c r="AE45" s="46"/>
      <c r="AF45" s="46"/>
      <c r="AG45" s="46"/>
      <c r="AH45" s="34"/>
      <c r="AI45" s="34"/>
      <c r="AJ45" s="34"/>
      <c r="AK45" s="34"/>
      <c r="AL45" s="34"/>
      <c r="AM45" s="141"/>
      <c r="AT45" s="29"/>
    </row>
    <row r="46" spans="1:65" s="28" customFormat="1" ht="17.149999999999999" customHeight="1">
      <c r="A46" s="144"/>
      <c r="B46" s="102"/>
      <c r="C46" s="356"/>
      <c r="D46" s="168"/>
      <c r="E46" s="357" t="s">
        <v>130</v>
      </c>
      <c r="F46" s="357"/>
      <c r="G46" s="357"/>
      <c r="H46" s="357"/>
      <c r="I46" s="357"/>
      <c r="J46" s="357"/>
      <c r="K46" s="357"/>
      <c r="L46" s="357"/>
      <c r="M46" s="357"/>
      <c r="N46" s="357"/>
      <c r="O46" s="357"/>
      <c r="P46" s="357"/>
      <c r="Q46" s="357"/>
      <c r="R46" s="357"/>
      <c r="S46" s="167"/>
      <c r="T46" s="357" t="s">
        <v>179</v>
      </c>
      <c r="U46" s="357"/>
      <c r="V46" s="357"/>
      <c r="W46" s="357"/>
      <c r="X46" s="357"/>
      <c r="Y46" s="357"/>
      <c r="Z46" s="357"/>
      <c r="AA46" s="357"/>
      <c r="AB46" s="357"/>
      <c r="AC46" s="357"/>
      <c r="AD46" s="357"/>
      <c r="AE46" s="357"/>
      <c r="AF46" s="357"/>
      <c r="AG46" s="357"/>
      <c r="AH46" s="357"/>
      <c r="AI46" s="357"/>
      <c r="AJ46" s="357"/>
      <c r="AK46" s="357"/>
      <c r="AL46" s="357"/>
      <c r="AM46" s="358"/>
      <c r="AT46" s="29"/>
    </row>
    <row r="47" spans="1:65" s="28" customFormat="1" ht="18" customHeight="1">
      <c r="A47" s="138" t="s">
        <v>173</v>
      </c>
      <c r="B47" s="176"/>
      <c r="C47" s="77"/>
      <c r="D47" s="77"/>
      <c r="E47" s="46"/>
      <c r="F47" s="77"/>
      <c r="G47" s="77"/>
      <c r="H47" s="77"/>
      <c r="I47" s="77"/>
      <c r="J47" s="177"/>
      <c r="K47" s="177"/>
      <c r="L47" s="177"/>
      <c r="M47" s="177"/>
      <c r="N47" s="177"/>
      <c r="O47" s="178"/>
      <c r="P47" s="179"/>
      <c r="Q47" s="179"/>
      <c r="R47" s="179"/>
      <c r="S47" s="177"/>
      <c r="T47" s="180"/>
      <c r="U47" s="180"/>
      <c r="V47" s="180"/>
      <c r="W47" s="180"/>
      <c r="X47" s="180"/>
      <c r="Y47" s="180"/>
      <c r="Z47" s="180"/>
      <c r="AA47" s="180"/>
      <c r="AB47" s="180"/>
      <c r="AC47" s="180"/>
      <c r="AD47" s="180"/>
      <c r="AE47" s="180"/>
      <c r="AF47" s="180"/>
      <c r="AG47" s="180"/>
      <c r="AH47" s="177"/>
      <c r="AI47" s="181"/>
      <c r="AJ47" s="181"/>
      <c r="AK47" s="181"/>
      <c r="AL47" s="181"/>
      <c r="AM47" s="182"/>
      <c r="AT47" s="29"/>
      <c r="AZ47" s="27"/>
    </row>
    <row r="48" spans="1:65" ht="30" customHeight="1">
      <c r="A48" s="183"/>
      <c r="B48" s="368"/>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70"/>
      <c r="AZ48" s="28"/>
    </row>
    <row r="49" spans="1:64" s="28" customFormat="1" ht="7.5" customHeight="1">
      <c r="A49" s="58"/>
      <c r="B49" s="79"/>
      <c r="C49" s="151"/>
      <c r="D49" s="48"/>
      <c r="E49" s="148"/>
      <c r="F49" s="148"/>
      <c r="G49" s="148"/>
      <c r="H49" s="148"/>
      <c r="I49" s="148"/>
      <c r="J49" s="148"/>
      <c r="K49" s="148"/>
      <c r="L49" s="148"/>
      <c r="M49" s="148"/>
      <c r="N49" s="148"/>
      <c r="O49" s="148"/>
      <c r="P49" s="148"/>
      <c r="Q49" s="148"/>
      <c r="R49" s="148"/>
      <c r="S49" s="34"/>
      <c r="T49" s="154"/>
      <c r="U49" s="154"/>
      <c r="V49" s="154"/>
      <c r="W49" s="155"/>
      <c r="X49" s="155"/>
      <c r="Y49" s="155"/>
      <c r="Z49" s="155"/>
      <c r="AA49" s="155"/>
      <c r="AB49" s="155"/>
      <c r="AC49" s="155"/>
      <c r="AD49" s="155"/>
      <c r="AE49" s="155"/>
      <c r="AF49" s="155"/>
      <c r="AG49" s="155"/>
      <c r="AH49" s="155"/>
      <c r="AI49" s="155"/>
      <c r="AJ49" s="155"/>
      <c r="AK49" s="155"/>
      <c r="AL49" s="155"/>
      <c r="AM49" s="154"/>
      <c r="AT49" s="29"/>
    </row>
    <row r="50" spans="1:64" s="28" customFormat="1" ht="14.25" customHeight="1">
      <c r="A50" s="172" t="s">
        <v>163</v>
      </c>
      <c r="B50" s="79"/>
      <c r="C50" s="151"/>
      <c r="D50" s="79"/>
      <c r="E50" s="160"/>
      <c r="F50" s="160"/>
      <c r="G50" s="160"/>
      <c r="H50" s="160"/>
      <c r="I50" s="160"/>
      <c r="J50" s="160"/>
      <c r="K50" s="160"/>
      <c r="L50" s="160"/>
      <c r="M50" s="160"/>
      <c r="N50" s="160"/>
      <c r="O50" s="160"/>
      <c r="P50" s="160"/>
      <c r="Q50" s="160"/>
      <c r="R50" s="160"/>
      <c r="S50" s="31"/>
      <c r="T50" s="155"/>
      <c r="U50" s="155"/>
      <c r="V50" s="155"/>
      <c r="W50" s="155"/>
      <c r="X50" s="155"/>
      <c r="Y50" s="155"/>
      <c r="Z50" s="155"/>
      <c r="AA50" s="155"/>
      <c r="AB50" s="155"/>
      <c r="AC50" s="155"/>
      <c r="AD50" s="155"/>
      <c r="AE50" s="155"/>
      <c r="AF50" s="155"/>
      <c r="AG50" s="155"/>
      <c r="AH50" s="155"/>
      <c r="AI50" s="155"/>
      <c r="AJ50" s="155"/>
      <c r="AK50" s="155"/>
      <c r="AL50" s="155"/>
      <c r="AM50" s="184"/>
      <c r="AT50" s="29"/>
      <c r="AZ50" s="27"/>
      <c r="BF50" s="27"/>
      <c r="BG50" s="27"/>
      <c r="BH50" s="27"/>
      <c r="BI50" s="27"/>
      <c r="BJ50" s="27"/>
      <c r="BK50" s="27"/>
      <c r="BL50" s="27"/>
    </row>
    <row r="51" spans="1:64" ht="18.75" customHeight="1">
      <c r="A51" s="152"/>
      <c r="B51" s="159"/>
      <c r="C51" s="159"/>
      <c r="D51" s="159"/>
      <c r="E51" s="159"/>
      <c r="F51" s="159"/>
      <c r="G51" s="159"/>
      <c r="H51" s="159"/>
      <c r="I51" s="159"/>
      <c r="J51" s="159"/>
      <c r="K51" s="159"/>
      <c r="L51" s="159"/>
      <c r="M51" s="159"/>
      <c r="N51" s="195"/>
      <c r="O51" s="195"/>
      <c r="P51" s="195"/>
      <c r="Q51" s="195"/>
      <c r="R51" s="196"/>
      <c r="S51" s="196"/>
      <c r="T51" s="196"/>
      <c r="U51" s="195"/>
      <c r="V51" s="195"/>
      <c r="W51" s="427" t="s">
        <v>112</v>
      </c>
      <c r="X51" s="376"/>
      <c r="Y51" s="376"/>
      <c r="Z51" s="377"/>
      <c r="AA51" s="464" t="str">
        <f>IF(L5="","",VLOOKUP(L5,$BF$2:$BI$36,4,FALSE))</f>
        <v/>
      </c>
      <c r="AB51" s="465"/>
      <c r="AC51" s="465"/>
      <c r="AD51" s="376" t="s">
        <v>60</v>
      </c>
      <c r="AE51" s="377"/>
      <c r="AF51" s="371" t="s">
        <v>111</v>
      </c>
      <c r="AG51" s="372"/>
      <c r="AH51" s="373"/>
      <c r="AI51" s="374">
        <f>ROUNDDOWN($J$98/1000,0)</f>
        <v>0</v>
      </c>
      <c r="AJ51" s="375"/>
      <c r="AK51" s="375"/>
      <c r="AL51" s="376" t="s">
        <v>60</v>
      </c>
      <c r="AM51" s="377"/>
      <c r="AO51" s="28"/>
      <c r="AP51" s="452"/>
      <c r="AQ51" s="452"/>
      <c r="AR51" s="452"/>
      <c r="AS51" s="452"/>
    </row>
    <row r="52" spans="1:64" ht="18.75" customHeight="1">
      <c r="A52" s="99" t="s">
        <v>42</v>
      </c>
      <c r="B52" s="149"/>
      <c r="C52" s="77"/>
      <c r="D52" s="77"/>
      <c r="E52" s="77"/>
      <c r="F52" s="77"/>
      <c r="G52" s="77"/>
      <c r="H52" s="359"/>
      <c r="I52" s="360"/>
      <c r="J52" s="361"/>
      <c r="K52" s="362" t="s">
        <v>85</v>
      </c>
      <c r="L52" s="363"/>
      <c r="M52" s="363"/>
      <c r="N52" s="363"/>
      <c r="O52" s="363"/>
      <c r="P52" s="363"/>
      <c r="Q52" s="363"/>
      <c r="R52" s="363"/>
      <c r="S52" s="363"/>
      <c r="T52" s="363"/>
      <c r="U52" s="363"/>
      <c r="V52" s="363"/>
      <c r="W52" s="363"/>
      <c r="X52" s="363"/>
      <c r="Y52" s="363"/>
      <c r="Z52" s="363"/>
      <c r="AA52" s="363"/>
      <c r="AB52" s="363"/>
      <c r="AC52" s="363"/>
      <c r="AD52" s="363"/>
      <c r="AE52" s="363"/>
      <c r="AF52" s="405" t="s">
        <v>155</v>
      </c>
      <c r="AG52" s="405"/>
      <c r="AH52" s="405"/>
      <c r="AI52" s="405"/>
      <c r="AJ52" s="405"/>
      <c r="AK52" s="405"/>
      <c r="AL52" s="405"/>
      <c r="AM52" s="406"/>
      <c r="AO52" s="28"/>
      <c r="AP52" s="58"/>
      <c r="AQ52" s="58"/>
      <c r="AR52" s="58"/>
      <c r="AS52" s="58"/>
    </row>
    <row r="53" spans="1:64" ht="13.5" customHeight="1">
      <c r="A53" s="100"/>
      <c r="B53" s="30"/>
      <c r="C53" s="364" t="s">
        <v>180</v>
      </c>
      <c r="D53" s="364"/>
      <c r="E53" s="364"/>
      <c r="F53" s="364"/>
      <c r="G53" s="364"/>
      <c r="H53" s="364"/>
      <c r="I53" s="364"/>
      <c r="J53" s="364"/>
      <c r="K53" s="364"/>
      <c r="L53" s="364"/>
      <c r="M53" s="364"/>
      <c r="N53" s="364"/>
      <c r="O53" s="364"/>
      <c r="P53" s="364"/>
      <c r="Q53" s="364"/>
      <c r="R53" s="364"/>
      <c r="S53" s="364"/>
      <c r="T53" s="364"/>
      <c r="U53" s="364"/>
      <c r="V53" s="364"/>
      <c r="W53" s="364"/>
      <c r="X53" s="364"/>
      <c r="Y53" s="364"/>
      <c r="Z53" s="364"/>
      <c r="AA53" s="364"/>
      <c r="AB53" s="364"/>
      <c r="AC53" s="364"/>
      <c r="AD53" s="364"/>
      <c r="AE53" s="364"/>
      <c r="AF53" s="364"/>
      <c r="AG53" s="364"/>
      <c r="AH53" s="364"/>
      <c r="AI53" s="364"/>
      <c r="AJ53" s="364"/>
      <c r="AK53" s="364"/>
      <c r="AL53" s="364"/>
      <c r="AM53" s="365"/>
    </row>
    <row r="54" spans="1:64" ht="13.5" customHeight="1">
      <c r="A54" s="101"/>
      <c r="B54" s="79"/>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c r="AC54" s="366"/>
      <c r="AD54" s="366"/>
      <c r="AE54" s="366"/>
      <c r="AF54" s="366"/>
      <c r="AG54" s="366"/>
      <c r="AH54" s="366"/>
      <c r="AI54" s="366"/>
      <c r="AJ54" s="366"/>
      <c r="AK54" s="366"/>
      <c r="AL54" s="366"/>
      <c r="AM54" s="367"/>
      <c r="AZ54" s="28"/>
      <c r="BF54" s="28"/>
      <c r="BG54" s="28"/>
      <c r="BH54" s="28"/>
      <c r="BI54" s="28"/>
      <c r="BJ54" s="28"/>
      <c r="BK54" s="28"/>
      <c r="BL54" s="28"/>
    </row>
    <row r="55" spans="1:64" s="28" customFormat="1" ht="19.5" customHeight="1">
      <c r="A55" s="76" t="s">
        <v>43</v>
      </c>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4"/>
      <c r="AT55" s="29"/>
    </row>
    <row r="56" spans="1:64" s="28" customFormat="1" ht="17.149999999999999" customHeight="1">
      <c r="A56" s="138" t="s">
        <v>149</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49999999999999" customHeight="1">
      <c r="A57" s="145"/>
      <c r="B57" s="169"/>
      <c r="C57" s="52" t="s">
        <v>143</v>
      </c>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9"/>
      <c r="AT57" s="29"/>
    </row>
    <row r="58" spans="1:64" s="28" customFormat="1" ht="17.149999999999999" customHeight="1">
      <c r="A58" s="145"/>
      <c r="B58" s="147"/>
      <c r="C58" s="355" t="s">
        <v>145</v>
      </c>
      <c r="D58" s="170"/>
      <c r="E58" s="34" t="s">
        <v>181</v>
      </c>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c r="AL58" s="34"/>
      <c r="AM58" s="141"/>
      <c r="AT58" s="29"/>
    </row>
    <row r="59" spans="1:64" s="28" customFormat="1" ht="17.149999999999999" customHeight="1">
      <c r="A59" s="145"/>
      <c r="B59" s="147"/>
      <c r="C59" s="385"/>
      <c r="D59" s="171"/>
      <c r="E59" s="31" t="s">
        <v>182</v>
      </c>
      <c r="F59" s="31"/>
      <c r="G59" s="31"/>
      <c r="H59" s="31"/>
      <c r="I59" s="31"/>
      <c r="J59" s="31"/>
      <c r="K59" s="31"/>
      <c r="L59" s="31"/>
      <c r="M59" s="31"/>
      <c r="N59" s="31"/>
      <c r="O59" s="31"/>
      <c r="P59" s="31"/>
      <c r="Q59" s="31"/>
      <c r="R59" s="31"/>
      <c r="S59" s="31"/>
      <c r="T59" s="79"/>
      <c r="U59" s="79"/>
      <c r="V59" s="79"/>
      <c r="W59" s="79"/>
      <c r="X59" s="79"/>
      <c r="Y59" s="79"/>
      <c r="Z59" s="79"/>
      <c r="AA59" s="79"/>
      <c r="AB59" s="79"/>
      <c r="AC59" s="79"/>
      <c r="AD59" s="79"/>
      <c r="AE59" s="79"/>
      <c r="AF59" s="79"/>
      <c r="AG59" s="79"/>
      <c r="AH59" s="79"/>
      <c r="AI59" s="79"/>
      <c r="AJ59" s="79"/>
      <c r="AK59" s="79"/>
      <c r="AL59" s="79"/>
      <c r="AM59" s="50"/>
      <c r="AT59" s="29"/>
    </row>
    <row r="60" spans="1:64" s="28" customFormat="1" ht="17.149999999999999" customHeight="1">
      <c r="A60" s="145"/>
      <c r="B60" s="147"/>
      <c r="C60" s="356"/>
      <c r="D60" s="386" t="s">
        <v>150</v>
      </c>
      <c r="E60" s="387"/>
      <c r="F60" s="387"/>
      <c r="G60" s="387"/>
      <c r="H60" s="387"/>
      <c r="I60" s="387"/>
      <c r="J60" s="387"/>
      <c r="K60" s="387"/>
      <c r="L60" s="387"/>
      <c r="M60" s="387"/>
      <c r="N60" s="462" t="s">
        <v>151</v>
      </c>
      <c r="O60" s="462"/>
      <c r="P60" s="462"/>
      <c r="Q60" s="462"/>
      <c r="R60" s="462"/>
      <c r="S60" s="462"/>
      <c r="T60" s="462"/>
      <c r="U60" s="462"/>
      <c r="V60" s="462"/>
      <c r="W60" s="462"/>
      <c r="X60" s="462"/>
      <c r="Y60" s="462"/>
      <c r="Z60" s="462"/>
      <c r="AA60" s="462"/>
      <c r="AB60" s="462"/>
      <c r="AC60" s="462"/>
      <c r="AD60" s="462"/>
      <c r="AE60" s="462"/>
      <c r="AF60" s="462"/>
      <c r="AG60" s="462"/>
      <c r="AH60" s="462"/>
      <c r="AI60" s="462"/>
      <c r="AJ60" s="462"/>
      <c r="AK60" s="462"/>
      <c r="AL60" s="462"/>
      <c r="AM60" s="463"/>
      <c r="AT60" s="29"/>
    </row>
    <row r="61" spans="1:64" s="28" customFormat="1" ht="17.149999999999999" customHeight="1">
      <c r="A61" s="145"/>
      <c r="B61" s="105"/>
      <c r="C61" s="355" t="s">
        <v>125</v>
      </c>
      <c r="D61" s="164"/>
      <c r="E61" s="46" t="s">
        <v>118</v>
      </c>
      <c r="F61" s="46"/>
      <c r="G61" s="46"/>
      <c r="H61" s="46"/>
      <c r="I61" s="46"/>
      <c r="J61" s="46"/>
      <c r="K61" s="164"/>
      <c r="L61" s="46" t="s">
        <v>119</v>
      </c>
      <c r="M61" s="46"/>
      <c r="N61" s="46"/>
      <c r="O61" s="46"/>
      <c r="P61" s="46"/>
      <c r="Q61" s="164"/>
      <c r="R61" s="46" t="s">
        <v>120</v>
      </c>
      <c r="S61" s="46"/>
      <c r="T61" s="46"/>
      <c r="U61" s="46"/>
      <c r="V61" s="164"/>
      <c r="W61" s="46" t="s">
        <v>121</v>
      </c>
      <c r="X61" s="46"/>
      <c r="Y61" s="46"/>
      <c r="Z61" s="46"/>
      <c r="AA61" s="46"/>
      <c r="AB61" s="46"/>
      <c r="AC61" s="46"/>
      <c r="AD61" s="46"/>
      <c r="AE61" s="46"/>
      <c r="AF61" s="46"/>
      <c r="AG61" s="48"/>
      <c r="AH61" s="48"/>
      <c r="AI61" s="48"/>
      <c r="AJ61" s="48"/>
      <c r="AK61" s="48"/>
      <c r="AL61" s="48"/>
      <c r="AM61" s="49"/>
      <c r="AT61" s="29"/>
    </row>
    <row r="62" spans="1:64" s="28" customFormat="1" ht="17.149999999999999" customHeight="1">
      <c r="A62" s="144"/>
      <c r="B62" s="139"/>
      <c r="C62" s="356"/>
      <c r="D62" s="168"/>
      <c r="E62" s="46" t="s">
        <v>144</v>
      </c>
      <c r="F62" s="46"/>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4"/>
      <c r="AT62" s="29"/>
    </row>
    <row r="63" spans="1:64" s="28" customFormat="1" ht="18" customHeight="1">
      <c r="A63" s="138" t="s">
        <v>164</v>
      </c>
      <c r="B63" s="176"/>
      <c r="C63" s="77"/>
      <c r="D63" s="77"/>
      <c r="E63" s="46"/>
      <c r="F63" s="77"/>
      <c r="G63" s="77"/>
      <c r="H63" s="77"/>
      <c r="I63" s="77"/>
      <c r="J63" s="177"/>
      <c r="K63" s="177"/>
      <c r="L63" s="177"/>
      <c r="M63" s="177"/>
      <c r="N63" s="177"/>
      <c r="O63" s="178"/>
      <c r="P63" s="179"/>
      <c r="Q63" s="179"/>
      <c r="R63" s="179"/>
      <c r="S63" s="177"/>
      <c r="T63" s="180"/>
      <c r="U63" s="180"/>
      <c r="V63" s="180"/>
      <c r="W63" s="180"/>
      <c r="X63" s="180"/>
      <c r="Y63" s="180"/>
      <c r="Z63" s="180"/>
      <c r="AA63" s="180"/>
      <c r="AB63" s="180"/>
      <c r="AC63" s="180"/>
      <c r="AD63" s="180"/>
      <c r="AE63" s="180"/>
      <c r="AF63" s="180"/>
      <c r="AG63" s="180"/>
      <c r="AH63" s="177"/>
      <c r="AI63" s="181"/>
      <c r="AJ63" s="181"/>
      <c r="AK63" s="181"/>
      <c r="AL63" s="181"/>
      <c r="AM63" s="182"/>
      <c r="AT63" s="29"/>
      <c r="AZ63" s="27"/>
    </row>
    <row r="64" spans="1:64" ht="30" customHeight="1">
      <c r="A64" s="183"/>
      <c r="B64" s="368"/>
      <c r="C64" s="369"/>
      <c r="D64" s="369"/>
      <c r="E64" s="369"/>
      <c r="F64" s="369"/>
      <c r="G64" s="369"/>
      <c r="H64" s="369"/>
      <c r="I64" s="369"/>
      <c r="J64" s="369"/>
      <c r="K64" s="369"/>
      <c r="L64" s="369"/>
      <c r="M64" s="369"/>
      <c r="N64" s="369"/>
      <c r="O64" s="369"/>
      <c r="P64" s="369"/>
      <c r="Q64" s="369"/>
      <c r="R64" s="369"/>
      <c r="S64" s="369"/>
      <c r="T64" s="369"/>
      <c r="U64" s="369"/>
      <c r="V64" s="369"/>
      <c r="W64" s="369"/>
      <c r="X64" s="369"/>
      <c r="Y64" s="369"/>
      <c r="Z64" s="369"/>
      <c r="AA64" s="369"/>
      <c r="AB64" s="369"/>
      <c r="AC64" s="369"/>
      <c r="AD64" s="369"/>
      <c r="AE64" s="369"/>
      <c r="AF64" s="369"/>
      <c r="AG64" s="369"/>
      <c r="AH64" s="369"/>
      <c r="AI64" s="369"/>
      <c r="AJ64" s="369"/>
      <c r="AK64" s="369"/>
      <c r="AL64" s="369"/>
      <c r="AM64" s="370"/>
      <c r="AZ64" s="28"/>
    </row>
    <row r="65" spans="1:64" s="28" customFormat="1" ht="6.75" customHeight="1">
      <c r="A65" s="58"/>
      <c r="B65" s="58"/>
      <c r="C65" s="151"/>
      <c r="D65" s="79"/>
      <c r="E65" s="31"/>
      <c r="F65" s="31"/>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T65" s="29"/>
      <c r="AZ65" s="27"/>
      <c r="BF65" s="27"/>
      <c r="BG65" s="27"/>
      <c r="BH65" s="27"/>
      <c r="BI65" s="27"/>
      <c r="BJ65" s="27"/>
      <c r="BK65" s="27"/>
      <c r="BL65" s="27"/>
    </row>
    <row r="66" spans="1:64" ht="18" customHeight="1">
      <c r="A66" s="161" t="s">
        <v>195</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64" ht="18" customHeight="1">
      <c r="A67" s="194" t="s">
        <v>162</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64" ht="18" customHeight="1">
      <c r="A68" s="161" t="s">
        <v>197</v>
      </c>
      <c r="B68" s="106"/>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row>
    <row r="69" spans="1:64" ht="18" customHeight="1">
      <c r="A69" s="330" t="s">
        <v>89</v>
      </c>
      <c r="B69" s="331"/>
      <c r="C69" s="331"/>
      <c r="D69" s="332"/>
      <c r="E69" s="313" t="s">
        <v>44</v>
      </c>
      <c r="F69" s="314"/>
      <c r="G69" s="314"/>
      <c r="H69" s="314"/>
      <c r="I69" s="315"/>
      <c r="J69" s="333" t="s">
        <v>206</v>
      </c>
      <c r="K69" s="334"/>
      <c r="L69" s="334"/>
      <c r="M69" s="334"/>
      <c r="N69" s="334"/>
      <c r="O69" s="316" t="s">
        <v>45</v>
      </c>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row>
    <row r="70" spans="1:64" ht="9.75" customHeight="1">
      <c r="A70" s="340" t="s">
        <v>46</v>
      </c>
      <c r="B70" s="341"/>
      <c r="C70" s="341"/>
      <c r="D70" s="342"/>
      <c r="E70" s="335"/>
      <c r="F70" s="336"/>
      <c r="G70" s="336"/>
      <c r="H70" s="336"/>
      <c r="I70" s="337"/>
      <c r="J70" s="338"/>
      <c r="K70" s="339"/>
      <c r="L70" s="339"/>
      <c r="M70" s="339"/>
      <c r="N70" s="339"/>
      <c r="O70" s="324"/>
      <c r="P70" s="324"/>
      <c r="Q70" s="324"/>
      <c r="R70" s="324"/>
      <c r="S70" s="324"/>
      <c r="T70" s="324"/>
      <c r="U70" s="324"/>
      <c r="V70" s="324"/>
      <c r="W70" s="324"/>
      <c r="X70" s="324"/>
      <c r="Y70" s="324"/>
      <c r="Z70" s="324"/>
      <c r="AA70" s="324"/>
      <c r="AB70" s="324"/>
      <c r="AC70" s="324"/>
      <c r="AD70" s="324"/>
      <c r="AE70" s="324"/>
      <c r="AF70" s="324"/>
      <c r="AG70" s="324"/>
      <c r="AH70" s="324"/>
      <c r="AI70" s="324"/>
      <c r="AJ70" s="324"/>
      <c r="AK70" s="324"/>
      <c r="AL70" s="324"/>
      <c r="AM70" s="324"/>
    </row>
    <row r="71" spans="1:64" ht="9.75" customHeight="1">
      <c r="A71" s="343"/>
      <c r="B71" s="344"/>
      <c r="C71" s="344"/>
      <c r="D71" s="345"/>
      <c r="E71" s="317"/>
      <c r="F71" s="318"/>
      <c r="G71" s="318"/>
      <c r="H71" s="318"/>
      <c r="I71" s="319"/>
      <c r="J71" s="320"/>
      <c r="K71" s="321"/>
      <c r="L71" s="321"/>
      <c r="M71" s="321"/>
      <c r="N71" s="321"/>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row>
    <row r="72" spans="1:64" ht="9.75" customHeight="1">
      <c r="A72" s="343"/>
      <c r="B72" s="344"/>
      <c r="C72" s="344"/>
      <c r="D72" s="345"/>
      <c r="E72" s="317"/>
      <c r="F72" s="318"/>
      <c r="G72" s="318"/>
      <c r="H72" s="318"/>
      <c r="I72" s="319"/>
      <c r="J72" s="320"/>
      <c r="K72" s="321"/>
      <c r="L72" s="321"/>
      <c r="M72" s="321"/>
      <c r="N72" s="321"/>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22"/>
    </row>
    <row r="73" spans="1:64" ht="9.75" customHeight="1">
      <c r="A73" s="343"/>
      <c r="B73" s="344"/>
      <c r="C73" s="344"/>
      <c r="D73" s="345"/>
      <c r="E73" s="325"/>
      <c r="F73" s="326"/>
      <c r="G73" s="326"/>
      <c r="H73" s="326"/>
      <c r="I73" s="327"/>
      <c r="J73" s="328"/>
      <c r="K73" s="329"/>
      <c r="L73" s="329"/>
      <c r="M73" s="329"/>
      <c r="N73" s="329"/>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row>
    <row r="74" spans="1:64" ht="9.75" customHeight="1">
      <c r="A74" s="340" t="s">
        <v>86</v>
      </c>
      <c r="B74" s="341"/>
      <c r="C74" s="341"/>
      <c r="D74" s="342"/>
      <c r="E74" s="335"/>
      <c r="F74" s="336"/>
      <c r="G74" s="336"/>
      <c r="H74" s="336"/>
      <c r="I74" s="337"/>
      <c r="J74" s="338"/>
      <c r="K74" s="339"/>
      <c r="L74" s="339"/>
      <c r="M74" s="339"/>
      <c r="N74" s="339"/>
      <c r="O74" s="324"/>
      <c r="P74" s="324"/>
      <c r="Q74" s="324"/>
      <c r="R74" s="324"/>
      <c r="S74" s="324"/>
      <c r="T74" s="324"/>
      <c r="U74" s="324"/>
      <c r="V74" s="324"/>
      <c r="W74" s="324"/>
      <c r="X74" s="324"/>
      <c r="Y74" s="324"/>
      <c r="Z74" s="324"/>
      <c r="AA74" s="324"/>
      <c r="AB74" s="324"/>
      <c r="AC74" s="324"/>
      <c r="AD74" s="324"/>
      <c r="AE74" s="324"/>
      <c r="AF74" s="324"/>
      <c r="AG74" s="324"/>
      <c r="AH74" s="324"/>
      <c r="AI74" s="324"/>
      <c r="AJ74" s="324"/>
      <c r="AK74" s="324"/>
      <c r="AL74" s="324"/>
      <c r="AM74" s="324"/>
    </row>
    <row r="75" spans="1:64" ht="9.75" customHeight="1">
      <c r="A75" s="343"/>
      <c r="B75" s="344"/>
      <c r="C75" s="344"/>
      <c r="D75" s="345"/>
      <c r="E75" s="317"/>
      <c r="F75" s="318"/>
      <c r="G75" s="318"/>
      <c r="H75" s="318"/>
      <c r="I75" s="319"/>
      <c r="J75" s="320"/>
      <c r="K75" s="321"/>
      <c r="L75" s="321"/>
      <c r="M75" s="321"/>
      <c r="N75" s="321"/>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row>
    <row r="76" spans="1:64" ht="9.75" customHeight="1">
      <c r="A76" s="343"/>
      <c r="B76" s="344"/>
      <c r="C76" s="344"/>
      <c r="D76" s="345"/>
      <c r="E76" s="317"/>
      <c r="F76" s="318"/>
      <c r="G76" s="318"/>
      <c r="H76" s="318"/>
      <c r="I76" s="319"/>
      <c r="J76" s="320"/>
      <c r="K76" s="321"/>
      <c r="L76" s="321"/>
      <c r="M76" s="321"/>
      <c r="N76" s="321"/>
      <c r="O76" s="322"/>
      <c r="P76" s="322"/>
      <c r="Q76" s="322"/>
      <c r="R76" s="322"/>
      <c r="S76" s="322"/>
      <c r="T76" s="322"/>
      <c r="U76" s="322"/>
      <c r="V76" s="322"/>
      <c r="W76" s="322"/>
      <c r="X76" s="322"/>
      <c r="Y76" s="322"/>
      <c r="Z76" s="322"/>
      <c r="AA76" s="322"/>
      <c r="AB76" s="322"/>
      <c r="AC76" s="322"/>
      <c r="AD76" s="322"/>
      <c r="AE76" s="322"/>
      <c r="AF76" s="322"/>
      <c r="AG76" s="322"/>
      <c r="AH76" s="322"/>
      <c r="AI76" s="322"/>
      <c r="AJ76" s="322"/>
      <c r="AK76" s="322"/>
      <c r="AL76" s="322"/>
      <c r="AM76" s="322"/>
    </row>
    <row r="77" spans="1:64" ht="9.75" customHeight="1">
      <c r="A77" s="392"/>
      <c r="B77" s="393"/>
      <c r="C77" s="393"/>
      <c r="D77" s="394"/>
      <c r="E77" s="395"/>
      <c r="F77" s="396"/>
      <c r="G77" s="396"/>
      <c r="H77" s="396"/>
      <c r="I77" s="397"/>
      <c r="J77" s="398"/>
      <c r="K77" s="399"/>
      <c r="L77" s="399"/>
      <c r="M77" s="399"/>
      <c r="N77" s="399"/>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row>
    <row r="78" spans="1:64" ht="9.75" customHeight="1">
      <c r="A78" s="340" t="s">
        <v>88</v>
      </c>
      <c r="B78" s="341"/>
      <c r="C78" s="341"/>
      <c r="D78" s="342"/>
      <c r="E78" s="335"/>
      <c r="F78" s="336"/>
      <c r="G78" s="336"/>
      <c r="H78" s="336"/>
      <c r="I78" s="337"/>
      <c r="J78" s="338"/>
      <c r="K78" s="339"/>
      <c r="L78" s="339"/>
      <c r="M78" s="339"/>
      <c r="N78" s="339"/>
      <c r="O78" s="324"/>
      <c r="P78" s="324"/>
      <c r="Q78" s="324"/>
      <c r="R78" s="324"/>
      <c r="S78" s="324"/>
      <c r="T78" s="324"/>
      <c r="U78" s="324"/>
      <c r="V78" s="324"/>
      <c r="W78" s="324"/>
      <c r="X78" s="324"/>
      <c r="Y78" s="324"/>
      <c r="Z78" s="324"/>
      <c r="AA78" s="324"/>
      <c r="AB78" s="324"/>
      <c r="AC78" s="324"/>
      <c r="AD78" s="324"/>
      <c r="AE78" s="324"/>
      <c r="AF78" s="324"/>
      <c r="AG78" s="324"/>
      <c r="AH78" s="324"/>
      <c r="AI78" s="324"/>
      <c r="AJ78" s="324"/>
      <c r="AK78" s="324"/>
      <c r="AL78" s="324"/>
      <c r="AM78" s="324"/>
    </row>
    <row r="79" spans="1:64" ht="9.75" customHeight="1">
      <c r="A79" s="343"/>
      <c r="B79" s="344"/>
      <c r="C79" s="344"/>
      <c r="D79" s="345"/>
      <c r="E79" s="317"/>
      <c r="F79" s="318"/>
      <c r="G79" s="318"/>
      <c r="H79" s="318"/>
      <c r="I79" s="319"/>
      <c r="J79" s="320"/>
      <c r="K79" s="321"/>
      <c r="L79" s="321"/>
      <c r="M79" s="321"/>
      <c r="N79" s="321"/>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2"/>
      <c r="AL79" s="322"/>
      <c r="AM79" s="322"/>
    </row>
    <row r="80" spans="1:64" ht="9.75" customHeight="1">
      <c r="A80" s="343"/>
      <c r="B80" s="344"/>
      <c r="C80" s="344"/>
      <c r="D80" s="345"/>
      <c r="E80" s="317"/>
      <c r="F80" s="318"/>
      <c r="G80" s="318"/>
      <c r="H80" s="318"/>
      <c r="I80" s="319"/>
      <c r="J80" s="320"/>
      <c r="K80" s="321"/>
      <c r="L80" s="321"/>
      <c r="M80" s="321"/>
      <c r="N80" s="321"/>
      <c r="O80" s="322"/>
      <c r="P80" s="322"/>
      <c r="Q80" s="322"/>
      <c r="R80" s="322"/>
      <c r="S80" s="322"/>
      <c r="T80" s="322"/>
      <c r="U80" s="322"/>
      <c r="V80" s="322"/>
      <c r="W80" s="322"/>
      <c r="X80" s="322"/>
      <c r="Y80" s="322"/>
      <c r="Z80" s="322"/>
      <c r="AA80" s="322"/>
      <c r="AB80" s="322"/>
      <c r="AC80" s="322"/>
      <c r="AD80" s="322"/>
      <c r="AE80" s="322"/>
      <c r="AF80" s="322"/>
      <c r="AG80" s="322"/>
      <c r="AH80" s="322"/>
      <c r="AI80" s="322"/>
      <c r="AJ80" s="322"/>
      <c r="AK80" s="322"/>
      <c r="AL80" s="322"/>
      <c r="AM80" s="322"/>
    </row>
    <row r="81" spans="1:39" ht="9.75" customHeight="1" thickBot="1">
      <c r="A81" s="389"/>
      <c r="B81" s="390"/>
      <c r="C81" s="390"/>
      <c r="D81" s="391"/>
      <c r="E81" s="379"/>
      <c r="F81" s="380"/>
      <c r="G81" s="380"/>
      <c r="H81" s="380"/>
      <c r="I81" s="381"/>
      <c r="J81" s="382"/>
      <c r="K81" s="383"/>
      <c r="L81" s="383"/>
      <c r="M81" s="383"/>
      <c r="N81" s="383"/>
      <c r="O81" s="384"/>
      <c r="P81" s="384"/>
      <c r="Q81" s="384"/>
      <c r="R81" s="384"/>
      <c r="S81" s="384"/>
      <c r="T81" s="384"/>
      <c r="U81" s="384"/>
      <c r="V81" s="384"/>
      <c r="W81" s="384"/>
      <c r="X81" s="384"/>
      <c r="Y81" s="384"/>
      <c r="Z81" s="384"/>
      <c r="AA81" s="384"/>
      <c r="AB81" s="384"/>
      <c r="AC81" s="384"/>
      <c r="AD81" s="384"/>
      <c r="AE81" s="384"/>
      <c r="AF81" s="384"/>
      <c r="AG81" s="384"/>
      <c r="AH81" s="384"/>
      <c r="AI81" s="384"/>
      <c r="AJ81" s="384"/>
      <c r="AK81" s="384"/>
      <c r="AL81" s="384"/>
      <c r="AM81" s="384"/>
    </row>
    <row r="82" spans="1:39" ht="22.5" customHeight="1" thickTop="1">
      <c r="A82" s="392" t="s">
        <v>95</v>
      </c>
      <c r="B82" s="393"/>
      <c r="C82" s="393"/>
      <c r="D82" s="394"/>
      <c r="E82" s="400"/>
      <c r="F82" s="401"/>
      <c r="G82" s="401"/>
      <c r="H82" s="401"/>
      <c r="I82" s="402"/>
      <c r="J82" s="407">
        <f>SUM(J70:N81)</f>
        <v>0</v>
      </c>
      <c r="K82" s="408"/>
      <c r="L82" s="408"/>
      <c r="M82" s="408"/>
      <c r="N82" s="40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378"/>
      <c r="AL82" s="378"/>
      <c r="AM82" s="378"/>
    </row>
    <row r="83" spans="1:39" ht="4.5" customHeight="1">
      <c r="A83" s="106"/>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161" t="s">
        <v>196</v>
      </c>
      <c r="B84" s="106"/>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106"/>
      <c r="AC84" s="106"/>
      <c r="AD84" s="106"/>
      <c r="AE84" s="106"/>
      <c r="AF84" s="106"/>
      <c r="AG84" s="106"/>
      <c r="AH84" s="106"/>
      <c r="AI84" s="106"/>
      <c r="AJ84" s="106"/>
    </row>
    <row r="85" spans="1:39" ht="18" customHeight="1">
      <c r="A85" s="330" t="s">
        <v>89</v>
      </c>
      <c r="B85" s="331"/>
      <c r="C85" s="331"/>
      <c r="D85" s="332"/>
      <c r="E85" s="313" t="s">
        <v>44</v>
      </c>
      <c r="F85" s="314"/>
      <c r="G85" s="314"/>
      <c r="H85" s="314"/>
      <c r="I85" s="315"/>
      <c r="J85" s="333" t="s">
        <v>207</v>
      </c>
      <c r="K85" s="334"/>
      <c r="L85" s="334"/>
      <c r="M85" s="334"/>
      <c r="N85" s="334"/>
      <c r="O85" s="316" t="s">
        <v>189</v>
      </c>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row>
    <row r="86" spans="1:39" ht="9.75" customHeight="1">
      <c r="A86" s="340" t="s">
        <v>87</v>
      </c>
      <c r="B86" s="341"/>
      <c r="C86" s="341"/>
      <c r="D86" s="342"/>
      <c r="E86" s="335"/>
      <c r="F86" s="336"/>
      <c r="G86" s="336"/>
      <c r="H86" s="336"/>
      <c r="I86" s="337"/>
      <c r="J86" s="338"/>
      <c r="K86" s="339"/>
      <c r="L86" s="339"/>
      <c r="M86" s="339"/>
      <c r="N86" s="339"/>
      <c r="O86" s="324"/>
      <c r="P86" s="324"/>
      <c r="Q86" s="324"/>
      <c r="R86" s="324"/>
      <c r="S86" s="324"/>
      <c r="T86" s="324"/>
      <c r="U86" s="324"/>
      <c r="V86" s="324"/>
      <c r="W86" s="324"/>
      <c r="X86" s="324"/>
      <c r="Y86" s="324"/>
      <c r="Z86" s="324"/>
      <c r="AA86" s="324"/>
      <c r="AB86" s="324"/>
      <c r="AC86" s="324"/>
      <c r="AD86" s="324"/>
      <c r="AE86" s="324"/>
      <c r="AF86" s="324"/>
      <c r="AG86" s="324"/>
      <c r="AH86" s="324"/>
      <c r="AI86" s="324"/>
      <c r="AJ86" s="324"/>
      <c r="AK86" s="324"/>
      <c r="AL86" s="324"/>
      <c r="AM86" s="324"/>
    </row>
    <row r="87" spans="1:39" ht="9.75" customHeight="1">
      <c r="A87" s="343"/>
      <c r="B87" s="344"/>
      <c r="C87" s="344"/>
      <c r="D87" s="345"/>
      <c r="E87" s="317"/>
      <c r="F87" s="318"/>
      <c r="G87" s="318"/>
      <c r="H87" s="318"/>
      <c r="I87" s="319"/>
      <c r="J87" s="320"/>
      <c r="K87" s="321"/>
      <c r="L87" s="321"/>
      <c r="M87" s="321"/>
      <c r="N87" s="321"/>
      <c r="O87" s="322"/>
      <c r="P87" s="322"/>
      <c r="Q87" s="322"/>
      <c r="R87" s="322"/>
      <c r="S87" s="322"/>
      <c r="T87" s="322"/>
      <c r="U87" s="322"/>
      <c r="V87" s="322"/>
      <c r="W87" s="322"/>
      <c r="X87" s="322"/>
      <c r="Y87" s="322"/>
      <c r="Z87" s="322"/>
      <c r="AA87" s="322"/>
      <c r="AB87" s="322"/>
      <c r="AC87" s="322"/>
      <c r="AD87" s="322"/>
      <c r="AE87" s="322"/>
      <c r="AF87" s="322"/>
      <c r="AG87" s="322"/>
      <c r="AH87" s="322"/>
      <c r="AI87" s="322"/>
      <c r="AJ87" s="322"/>
      <c r="AK87" s="322"/>
      <c r="AL87" s="322"/>
      <c r="AM87" s="322"/>
    </row>
    <row r="88" spans="1:39" ht="9.75" customHeight="1">
      <c r="A88" s="343"/>
      <c r="B88" s="344"/>
      <c r="C88" s="344"/>
      <c r="D88" s="345"/>
      <c r="E88" s="317"/>
      <c r="F88" s="318"/>
      <c r="G88" s="318"/>
      <c r="H88" s="318"/>
      <c r="I88" s="319"/>
      <c r="J88" s="320"/>
      <c r="K88" s="321"/>
      <c r="L88" s="321"/>
      <c r="M88" s="321"/>
      <c r="N88" s="321"/>
      <c r="O88" s="322"/>
      <c r="P88" s="322"/>
      <c r="Q88" s="322"/>
      <c r="R88" s="322"/>
      <c r="S88" s="322"/>
      <c r="T88" s="322"/>
      <c r="U88" s="322"/>
      <c r="V88" s="322"/>
      <c r="W88" s="322"/>
      <c r="X88" s="322"/>
      <c r="Y88" s="322"/>
      <c r="Z88" s="322"/>
      <c r="AA88" s="322"/>
      <c r="AB88" s="322"/>
      <c r="AC88" s="322"/>
      <c r="AD88" s="322"/>
      <c r="AE88" s="322"/>
      <c r="AF88" s="322"/>
      <c r="AG88" s="322"/>
      <c r="AH88" s="322"/>
      <c r="AI88" s="322"/>
      <c r="AJ88" s="322"/>
      <c r="AK88" s="322"/>
      <c r="AL88" s="322"/>
      <c r="AM88" s="322"/>
    </row>
    <row r="89" spans="1:39" ht="9.75" customHeight="1" thickBot="1">
      <c r="A89" s="343"/>
      <c r="B89" s="344"/>
      <c r="C89" s="344"/>
      <c r="D89" s="345"/>
      <c r="E89" s="325"/>
      <c r="F89" s="326"/>
      <c r="G89" s="326"/>
      <c r="H89" s="326"/>
      <c r="I89" s="327"/>
      <c r="J89" s="328"/>
      <c r="K89" s="329"/>
      <c r="L89" s="329"/>
      <c r="M89" s="329"/>
      <c r="N89" s="329"/>
      <c r="O89" s="323"/>
      <c r="P89" s="323"/>
      <c r="Q89" s="323"/>
      <c r="R89" s="323"/>
      <c r="S89" s="323"/>
      <c r="T89" s="323"/>
      <c r="U89" s="323"/>
      <c r="V89" s="323"/>
      <c r="W89" s="323"/>
      <c r="X89" s="323"/>
      <c r="Y89" s="323"/>
      <c r="Z89" s="323"/>
      <c r="AA89" s="323"/>
      <c r="AB89" s="323"/>
      <c r="AC89" s="323"/>
      <c r="AD89" s="323"/>
      <c r="AE89" s="323"/>
      <c r="AF89" s="323"/>
      <c r="AG89" s="323"/>
      <c r="AH89" s="323"/>
      <c r="AI89" s="323"/>
      <c r="AJ89" s="323"/>
      <c r="AK89" s="323"/>
      <c r="AL89" s="323"/>
      <c r="AM89" s="323"/>
    </row>
    <row r="90" spans="1:39" ht="22.5" customHeight="1" thickTop="1">
      <c r="A90" s="346" t="s">
        <v>153</v>
      </c>
      <c r="B90" s="347"/>
      <c r="C90" s="347"/>
      <c r="D90" s="348"/>
      <c r="E90" s="349"/>
      <c r="F90" s="350"/>
      <c r="G90" s="350"/>
      <c r="H90" s="350"/>
      <c r="I90" s="351"/>
      <c r="J90" s="352">
        <f>SUM(J86:N89)</f>
        <v>0</v>
      </c>
      <c r="K90" s="353"/>
      <c r="L90" s="353"/>
      <c r="M90" s="353"/>
      <c r="N90" s="353"/>
      <c r="O90" s="354"/>
      <c r="P90" s="354"/>
      <c r="Q90" s="354"/>
      <c r="R90" s="354"/>
      <c r="S90" s="354"/>
      <c r="T90" s="354"/>
      <c r="U90" s="354"/>
      <c r="V90" s="354"/>
      <c r="W90" s="354"/>
      <c r="X90" s="354"/>
      <c r="Y90" s="354"/>
      <c r="Z90" s="354"/>
      <c r="AA90" s="354"/>
      <c r="AB90" s="354"/>
      <c r="AC90" s="354"/>
      <c r="AD90" s="354"/>
      <c r="AE90" s="354"/>
      <c r="AF90" s="354"/>
      <c r="AG90" s="354"/>
      <c r="AH90" s="354"/>
      <c r="AI90" s="354"/>
      <c r="AJ90" s="354"/>
      <c r="AK90" s="354"/>
      <c r="AL90" s="354"/>
      <c r="AM90" s="354"/>
    </row>
    <row r="91" spans="1:39">
      <c r="A91" s="174"/>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74"/>
      <c r="AF91" s="174"/>
      <c r="AG91" s="174"/>
      <c r="AH91" s="174"/>
      <c r="AI91" s="174"/>
      <c r="AJ91" s="174"/>
      <c r="AK91" s="175"/>
      <c r="AL91" s="175"/>
      <c r="AM91" s="175"/>
    </row>
    <row r="92" spans="1:39" ht="18" customHeight="1">
      <c r="A92" s="172" t="s">
        <v>163</v>
      </c>
      <c r="B92" s="150"/>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150"/>
      <c r="AB92" s="150"/>
      <c r="AC92" s="150"/>
      <c r="AD92" s="150"/>
      <c r="AE92" s="150"/>
      <c r="AF92" s="150"/>
      <c r="AG92" s="150"/>
      <c r="AH92" s="150"/>
      <c r="AI92" s="150"/>
      <c r="AJ92" s="150"/>
      <c r="AK92" s="153"/>
      <c r="AL92" s="153"/>
      <c r="AM92" s="153"/>
    </row>
    <row r="93" spans="1:39" ht="18" customHeight="1">
      <c r="A93" s="330" t="s">
        <v>152</v>
      </c>
      <c r="B93" s="331"/>
      <c r="C93" s="331"/>
      <c r="D93" s="332"/>
      <c r="E93" s="313" t="s">
        <v>44</v>
      </c>
      <c r="F93" s="314"/>
      <c r="G93" s="314"/>
      <c r="H93" s="314"/>
      <c r="I93" s="315"/>
      <c r="J93" s="313" t="s">
        <v>110</v>
      </c>
      <c r="K93" s="314"/>
      <c r="L93" s="314"/>
      <c r="M93" s="314"/>
      <c r="N93" s="315"/>
      <c r="O93" s="316" t="s">
        <v>45</v>
      </c>
      <c r="P93" s="316"/>
      <c r="Q93" s="316"/>
      <c r="R93" s="316"/>
      <c r="S93" s="316"/>
      <c r="T93" s="316"/>
      <c r="U93" s="316"/>
      <c r="V93" s="316"/>
      <c r="W93" s="316"/>
      <c r="X93" s="316"/>
      <c r="Y93" s="316"/>
      <c r="Z93" s="316"/>
      <c r="AA93" s="316"/>
      <c r="AB93" s="316"/>
      <c r="AC93" s="316"/>
      <c r="AD93" s="316"/>
      <c r="AE93" s="316"/>
      <c r="AF93" s="316"/>
      <c r="AG93" s="316"/>
      <c r="AH93" s="316"/>
      <c r="AI93" s="316"/>
      <c r="AJ93" s="316"/>
      <c r="AK93" s="316"/>
      <c r="AL93" s="316"/>
      <c r="AM93" s="316"/>
    </row>
    <row r="94" spans="1:39" ht="9.75" customHeight="1">
      <c r="A94" s="340" t="s">
        <v>46</v>
      </c>
      <c r="B94" s="341"/>
      <c r="C94" s="341"/>
      <c r="D94" s="342"/>
      <c r="E94" s="335"/>
      <c r="F94" s="336"/>
      <c r="G94" s="336"/>
      <c r="H94" s="336"/>
      <c r="I94" s="337"/>
      <c r="J94" s="338"/>
      <c r="K94" s="339"/>
      <c r="L94" s="339"/>
      <c r="M94" s="339"/>
      <c r="N94" s="339"/>
      <c r="O94" s="324"/>
      <c r="P94" s="324"/>
      <c r="Q94" s="324"/>
      <c r="R94" s="324"/>
      <c r="S94" s="324"/>
      <c r="T94" s="324"/>
      <c r="U94" s="324"/>
      <c r="V94" s="324"/>
      <c r="W94" s="324"/>
      <c r="X94" s="324"/>
      <c r="Y94" s="324"/>
      <c r="Z94" s="324"/>
      <c r="AA94" s="324"/>
      <c r="AB94" s="324"/>
      <c r="AC94" s="324"/>
      <c r="AD94" s="324"/>
      <c r="AE94" s="324"/>
      <c r="AF94" s="324"/>
      <c r="AG94" s="324"/>
      <c r="AH94" s="324"/>
      <c r="AI94" s="324"/>
      <c r="AJ94" s="324"/>
      <c r="AK94" s="324"/>
      <c r="AL94" s="324"/>
      <c r="AM94" s="324"/>
    </row>
    <row r="95" spans="1:39" ht="9.75" customHeight="1">
      <c r="A95" s="343"/>
      <c r="B95" s="344"/>
      <c r="C95" s="344"/>
      <c r="D95" s="345"/>
      <c r="E95" s="317"/>
      <c r="F95" s="318"/>
      <c r="G95" s="318"/>
      <c r="H95" s="318"/>
      <c r="I95" s="319"/>
      <c r="J95" s="320"/>
      <c r="K95" s="321"/>
      <c r="L95" s="321"/>
      <c r="M95" s="321"/>
      <c r="N95" s="321"/>
      <c r="O95" s="322"/>
      <c r="P95" s="322"/>
      <c r="Q95" s="322"/>
      <c r="R95" s="322"/>
      <c r="S95" s="322"/>
      <c r="T95" s="322"/>
      <c r="U95" s="322"/>
      <c r="V95" s="322"/>
      <c r="W95" s="322"/>
      <c r="X95" s="322"/>
      <c r="Y95" s="322"/>
      <c r="Z95" s="322"/>
      <c r="AA95" s="322"/>
      <c r="AB95" s="322"/>
      <c r="AC95" s="322"/>
      <c r="AD95" s="322"/>
      <c r="AE95" s="322"/>
      <c r="AF95" s="322"/>
      <c r="AG95" s="322"/>
      <c r="AH95" s="322"/>
      <c r="AI95" s="322"/>
      <c r="AJ95" s="322"/>
      <c r="AK95" s="322"/>
      <c r="AL95" s="322"/>
      <c r="AM95" s="322"/>
    </row>
    <row r="96" spans="1:39" ht="9.75" customHeight="1">
      <c r="A96" s="343"/>
      <c r="B96" s="344"/>
      <c r="C96" s="344"/>
      <c r="D96" s="345"/>
      <c r="E96" s="317"/>
      <c r="F96" s="318"/>
      <c r="G96" s="318"/>
      <c r="H96" s="318"/>
      <c r="I96" s="319"/>
      <c r="J96" s="320"/>
      <c r="K96" s="321"/>
      <c r="L96" s="321"/>
      <c r="M96" s="321"/>
      <c r="N96" s="321"/>
      <c r="O96" s="322"/>
      <c r="P96" s="322"/>
      <c r="Q96" s="322"/>
      <c r="R96" s="322"/>
      <c r="S96" s="322"/>
      <c r="T96" s="322"/>
      <c r="U96" s="322"/>
      <c r="V96" s="322"/>
      <c r="W96" s="322"/>
      <c r="X96" s="322"/>
      <c r="Y96" s="322"/>
      <c r="Z96" s="322"/>
      <c r="AA96" s="322"/>
      <c r="AB96" s="322"/>
      <c r="AC96" s="322"/>
      <c r="AD96" s="322"/>
      <c r="AE96" s="322"/>
      <c r="AF96" s="322"/>
      <c r="AG96" s="322"/>
      <c r="AH96" s="322"/>
      <c r="AI96" s="322"/>
      <c r="AJ96" s="322"/>
      <c r="AK96" s="322"/>
      <c r="AL96" s="322"/>
      <c r="AM96" s="322"/>
    </row>
    <row r="97" spans="1:64" ht="9.75" customHeight="1" thickBot="1">
      <c r="A97" s="389"/>
      <c r="B97" s="390"/>
      <c r="C97" s="390"/>
      <c r="D97" s="391"/>
      <c r="E97" s="379"/>
      <c r="F97" s="380"/>
      <c r="G97" s="380"/>
      <c r="H97" s="380"/>
      <c r="I97" s="381"/>
      <c r="J97" s="382"/>
      <c r="K97" s="383"/>
      <c r="L97" s="383"/>
      <c r="M97" s="383"/>
      <c r="N97" s="383"/>
      <c r="O97" s="384"/>
      <c r="P97" s="384"/>
      <c r="Q97" s="384"/>
      <c r="R97" s="384"/>
      <c r="S97" s="384"/>
      <c r="T97" s="384"/>
      <c r="U97" s="384"/>
      <c r="V97" s="384"/>
      <c r="W97" s="384"/>
      <c r="X97" s="384"/>
      <c r="Y97" s="384"/>
      <c r="Z97" s="384"/>
      <c r="AA97" s="384"/>
      <c r="AB97" s="384"/>
      <c r="AC97" s="384"/>
      <c r="AD97" s="384"/>
      <c r="AE97" s="384"/>
      <c r="AF97" s="384"/>
      <c r="AG97" s="384"/>
      <c r="AH97" s="384"/>
      <c r="AI97" s="384"/>
      <c r="AJ97" s="384"/>
      <c r="AK97" s="384"/>
      <c r="AL97" s="384"/>
      <c r="AM97" s="384"/>
    </row>
    <row r="98" spans="1:64" ht="22.5" customHeight="1" thickTop="1">
      <c r="A98" s="392" t="s">
        <v>190</v>
      </c>
      <c r="B98" s="393"/>
      <c r="C98" s="393"/>
      <c r="D98" s="394"/>
      <c r="E98" s="400"/>
      <c r="F98" s="401"/>
      <c r="G98" s="401"/>
      <c r="H98" s="401"/>
      <c r="I98" s="402"/>
      <c r="J98" s="403">
        <f>SUM(J94:N97)</f>
        <v>0</v>
      </c>
      <c r="K98" s="404"/>
      <c r="L98" s="404"/>
      <c r="M98" s="404"/>
      <c r="N98" s="404"/>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8"/>
      <c r="AL98" s="378"/>
      <c r="AM98" s="378"/>
    </row>
    <row r="99" spans="1:64" ht="6" customHeight="1">
      <c r="A99" s="106"/>
      <c r="B99" s="106"/>
      <c r="C99" s="106"/>
      <c r="D99" s="106"/>
      <c r="E99" s="106"/>
      <c r="F99" s="106"/>
      <c r="G99" s="106"/>
      <c r="H99" s="106"/>
      <c r="I99" s="106"/>
      <c r="J99" s="106"/>
      <c r="K99" s="106"/>
      <c r="L99" s="106"/>
      <c r="M99" s="106"/>
      <c r="N99" s="106"/>
      <c r="O99" s="106"/>
      <c r="P99" s="106"/>
      <c r="Q99" s="106"/>
      <c r="R99" s="106"/>
      <c r="S99" s="106"/>
      <c r="T99" s="106"/>
      <c r="U99" s="106"/>
      <c r="V99" s="106"/>
      <c r="W99" s="106"/>
      <c r="X99" s="106"/>
      <c r="Y99" s="106"/>
      <c r="Z99" s="106"/>
      <c r="AA99" s="106"/>
      <c r="AB99" s="106"/>
      <c r="AC99" s="106"/>
      <c r="AD99" s="106"/>
      <c r="AE99" s="106"/>
      <c r="AF99" s="106"/>
      <c r="AG99" s="106"/>
      <c r="AH99" s="106"/>
      <c r="AI99" s="106"/>
      <c r="AJ99" s="106"/>
      <c r="AZ99" s="53"/>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row>
    <row r="117" spans="1:36">
      <c r="A117" s="38"/>
      <c r="B117" s="37"/>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row>
    <row r="119" spans="1:36">
      <c r="B119" s="38"/>
    </row>
  </sheetData>
  <sheetProtection algorithmName="SHA-512" hashValue="X4VonV8diYQv8JA7L8XkvSCguRfqZLokq9s8ygmYE2ZeOOXId/g+fRTo0tfsb2XFMMmp3wb86E0p7rKQigv2Gw==" saltValue="iTT5d/JyZHCTreKPWucDdw==" spinCount="100000" sheet="1" formatCells="0" formatColumns="0" formatRows="0" insertColumns="0" insertRows="0" autoFilter="0"/>
  <mergeCells count="163">
    <mergeCell ref="A69:D69"/>
    <mergeCell ref="K22:AE22"/>
    <mergeCell ref="N60:AM60"/>
    <mergeCell ref="J72:N72"/>
    <mergeCell ref="E71:I71"/>
    <mergeCell ref="J71:N71"/>
    <mergeCell ref="E75:I75"/>
    <mergeCell ref="J75:N75"/>
    <mergeCell ref="O71:AM71"/>
    <mergeCell ref="E43:J43"/>
    <mergeCell ref="E26:J26"/>
    <mergeCell ref="C26:C27"/>
    <mergeCell ref="E29:J29"/>
    <mergeCell ref="E27:M27"/>
    <mergeCell ref="AA51:AC51"/>
    <mergeCell ref="AD51:AE51"/>
    <mergeCell ref="W51:Z51"/>
    <mergeCell ref="AP23:AU23"/>
    <mergeCell ref="AF22:AM22"/>
    <mergeCell ref="AP21:AS21"/>
    <mergeCell ref="AP51:AS51"/>
    <mergeCell ref="L43:P43"/>
    <mergeCell ref="R43:U43"/>
    <mergeCell ref="W43:AD43"/>
    <mergeCell ref="L26:P26"/>
    <mergeCell ref="R26:U26"/>
    <mergeCell ref="L29:P29"/>
    <mergeCell ref="R29:U29"/>
    <mergeCell ref="W29:AD29"/>
    <mergeCell ref="E46:R46"/>
    <mergeCell ref="T46:AM46"/>
    <mergeCell ref="E35:L35"/>
    <mergeCell ref="E45:L45"/>
    <mergeCell ref="H22:J22"/>
    <mergeCell ref="AC21:AG21"/>
    <mergeCell ref="AA21:AB21"/>
    <mergeCell ref="R21:V21"/>
    <mergeCell ref="P21:Q21"/>
    <mergeCell ref="L21:O21"/>
    <mergeCell ref="G21:K21"/>
    <mergeCell ref="W26:AD26"/>
    <mergeCell ref="AP4:AU4"/>
    <mergeCell ref="AU6:AU7"/>
    <mergeCell ref="L9:AM9"/>
    <mergeCell ref="W21:Z21"/>
    <mergeCell ref="AG5:AK5"/>
    <mergeCell ref="B6:K7"/>
    <mergeCell ref="A2:AM2"/>
    <mergeCell ref="L4:AF4"/>
    <mergeCell ref="L3:AF3"/>
    <mergeCell ref="AG3:AM3"/>
    <mergeCell ref="AG4:AM4"/>
    <mergeCell ref="L5:AB5"/>
    <mergeCell ref="AC5:AF5"/>
    <mergeCell ref="AL5:AM5"/>
    <mergeCell ref="A3:A9"/>
    <mergeCell ref="Q6:R6"/>
    <mergeCell ref="C17:AM17"/>
    <mergeCell ref="T6:V6"/>
    <mergeCell ref="S8:Y8"/>
    <mergeCell ref="AG8:AM8"/>
    <mergeCell ref="L7:AM7"/>
    <mergeCell ref="AL21:AM21"/>
    <mergeCell ref="AP5:AU5"/>
    <mergeCell ref="AH21:AK21"/>
    <mergeCell ref="A98:D98"/>
    <mergeCell ref="E98:I98"/>
    <mergeCell ref="J98:N98"/>
    <mergeCell ref="O98:AM98"/>
    <mergeCell ref="AF52:AM52"/>
    <mergeCell ref="A94:D97"/>
    <mergeCell ref="E94:I94"/>
    <mergeCell ref="J94:N94"/>
    <mergeCell ref="O94:AM94"/>
    <mergeCell ref="E95:I95"/>
    <mergeCell ref="J95:N95"/>
    <mergeCell ref="O95:AM95"/>
    <mergeCell ref="E96:I96"/>
    <mergeCell ref="J96:N96"/>
    <mergeCell ref="O96:AM96"/>
    <mergeCell ref="E97:I97"/>
    <mergeCell ref="J97:N97"/>
    <mergeCell ref="A93:D93"/>
    <mergeCell ref="E93:I93"/>
    <mergeCell ref="A82:D82"/>
    <mergeCell ref="E82:I82"/>
    <mergeCell ref="J82:N82"/>
    <mergeCell ref="E72:I72"/>
    <mergeCell ref="E79:I79"/>
    <mergeCell ref="O97:AM97"/>
    <mergeCell ref="C58:C60"/>
    <mergeCell ref="D60:M60"/>
    <mergeCell ref="O76:AM76"/>
    <mergeCell ref="O77:AM77"/>
    <mergeCell ref="O75:AM75"/>
    <mergeCell ref="O69:AM69"/>
    <mergeCell ref="C61:C62"/>
    <mergeCell ref="A78:D81"/>
    <mergeCell ref="E78:I78"/>
    <mergeCell ref="J78:N78"/>
    <mergeCell ref="O78:AM78"/>
    <mergeCell ref="A74:D77"/>
    <mergeCell ref="E74:I74"/>
    <mergeCell ref="J74:N74"/>
    <mergeCell ref="E76:I76"/>
    <mergeCell ref="J76:N76"/>
    <mergeCell ref="E77:I77"/>
    <mergeCell ref="J77:N77"/>
    <mergeCell ref="B64:AM64"/>
    <mergeCell ref="A70:D73"/>
    <mergeCell ref="E70:I70"/>
    <mergeCell ref="J69:N69"/>
    <mergeCell ref="J70:N70"/>
    <mergeCell ref="A90:D90"/>
    <mergeCell ref="E90:I90"/>
    <mergeCell ref="J90:N90"/>
    <mergeCell ref="O90:AM90"/>
    <mergeCell ref="C45:C46"/>
    <mergeCell ref="C35:C36"/>
    <mergeCell ref="E36:R36"/>
    <mergeCell ref="T36:AM36"/>
    <mergeCell ref="H52:J52"/>
    <mergeCell ref="K52:AE52"/>
    <mergeCell ref="C53:AM54"/>
    <mergeCell ref="E69:I69"/>
    <mergeCell ref="B48:AM48"/>
    <mergeCell ref="AF51:AH51"/>
    <mergeCell ref="AI51:AK51"/>
    <mergeCell ref="AL51:AM51"/>
    <mergeCell ref="O70:AM70"/>
    <mergeCell ref="O82:AM82"/>
    <mergeCell ref="E80:I80"/>
    <mergeCell ref="J80:N80"/>
    <mergeCell ref="O80:AM80"/>
    <mergeCell ref="E81:I81"/>
    <mergeCell ref="J81:N81"/>
    <mergeCell ref="O81:AM81"/>
    <mergeCell ref="A85:D85"/>
    <mergeCell ref="E85:I85"/>
    <mergeCell ref="J85:N85"/>
    <mergeCell ref="O85:AM85"/>
    <mergeCell ref="E86:I86"/>
    <mergeCell ref="J86:N86"/>
    <mergeCell ref="O86:AM86"/>
    <mergeCell ref="E87:I87"/>
    <mergeCell ref="J87:N87"/>
    <mergeCell ref="O87:AM87"/>
    <mergeCell ref="A86:D89"/>
    <mergeCell ref="E89:I89"/>
    <mergeCell ref="J89:N89"/>
    <mergeCell ref="O89:AM89"/>
    <mergeCell ref="J93:N93"/>
    <mergeCell ref="O93:AM93"/>
    <mergeCell ref="E88:I88"/>
    <mergeCell ref="J88:N88"/>
    <mergeCell ref="O88:AM88"/>
    <mergeCell ref="O72:AM72"/>
    <mergeCell ref="O73:AM73"/>
    <mergeCell ref="O74:AM74"/>
    <mergeCell ref="J79:N79"/>
    <mergeCell ref="E73:I73"/>
    <mergeCell ref="J73:N73"/>
    <mergeCell ref="O79:AM79"/>
  </mergeCells>
  <phoneticPr fontId="3"/>
  <dataValidations count="5">
    <dataValidation imeMode="halfAlpha" allowBlank="1" showInputMessage="1" showErrorMessage="1" sqref="L31:Q31 D31:G31 V31:X31 AM47 J47:N47 AG47:AH47 S47:W47 S63:W63 AM63 J63:N63 AG63:AH63" xr:uid="{00000000-0002-0000-0300-000000000000}"/>
    <dataValidation type="list" allowBlank="1" showInputMessage="1" showErrorMessage="1" sqref="H22:J22" xr:uid="{00000000-0002-0000-0300-000001000000}">
      <formula1>$BF$38:$BF$44</formula1>
    </dataValidation>
    <dataValidation type="list" allowBlank="1" showInputMessage="1" showErrorMessage="1" sqref="H52:J52" xr:uid="{00000000-0002-0000-0300-000002000000}">
      <formula1>$BF$38:$BF$39</formula1>
    </dataValidation>
    <dataValidation type="list" allowBlank="1" showInputMessage="1" showErrorMessage="1" sqref="L5:AB5" xr:uid="{00000000-0002-0000-0300-000003000000}">
      <formula1>$BF$2:$BF$36</formula1>
    </dataValidation>
    <dataValidation type="list" allowBlank="1" showInputMessage="1" showErrorMessage="1" sqref="AP23:AU23" xr:uid="{00000000-0002-0000-0300-000004000000}">
      <formula1>$AZ$19:$AZ$20</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23</xdr:row>
                    <xdr:rowOff>203200</xdr:rowOff>
                  </from>
                  <to>
                    <xdr:col>2</xdr:col>
                    <xdr:colOff>76200</xdr:colOff>
                    <xdr:row>25</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24</xdr:row>
                    <xdr:rowOff>203200</xdr:rowOff>
                  </from>
                  <to>
                    <xdr:col>4</xdr:col>
                    <xdr:colOff>31750</xdr:colOff>
                    <xdr:row>26</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24</xdr:row>
                    <xdr:rowOff>203200</xdr:rowOff>
                  </from>
                  <to>
                    <xdr:col>11</xdr:col>
                    <xdr:colOff>50800</xdr:colOff>
                    <xdr:row>26</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24</xdr:row>
                    <xdr:rowOff>209550</xdr:rowOff>
                  </from>
                  <to>
                    <xdr:col>17</xdr:col>
                    <xdr:colOff>31750</xdr:colOff>
                    <xdr:row>26</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25</xdr:row>
                    <xdr:rowOff>0</xdr:rowOff>
                  </from>
                  <to>
                    <xdr:col>22</xdr:col>
                    <xdr:colOff>31750</xdr:colOff>
                    <xdr:row>26</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24</xdr:row>
                    <xdr:rowOff>209550</xdr:rowOff>
                  </from>
                  <to>
                    <xdr:col>31</xdr:col>
                    <xdr:colOff>31750</xdr:colOff>
                    <xdr:row>26</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25</xdr:row>
                    <xdr:rowOff>203200</xdr:rowOff>
                  </from>
                  <to>
                    <xdr:col>4</xdr:col>
                    <xdr:colOff>38100</xdr:colOff>
                    <xdr:row>27</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25</xdr:row>
                    <xdr:rowOff>203200</xdr:rowOff>
                  </from>
                  <to>
                    <xdr:col>14</xdr:col>
                    <xdr:colOff>38100</xdr:colOff>
                    <xdr:row>27</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26</xdr:row>
                    <xdr:rowOff>190500</xdr:rowOff>
                  </from>
                  <to>
                    <xdr:col>2</xdr:col>
                    <xdr:colOff>0</xdr:colOff>
                    <xdr:row>28</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27</xdr:row>
                    <xdr:rowOff>203200</xdr:rowOff>
                  </from>
                  <to>
                    <xdr:col>4</xdr:col>
                    <xdr:colOff>31750</xdr:colOff>
                    <xdr:row>29</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27</xdr:row>
                    <xdr:rowOff>203200</xdr:rowOff>
                  </from>
                  <to>
                    <xdr:col>17</xdr:col>
                    <xdr:colOff>50800</xdr:colOff>
                    <xdr:row>29</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27</xdr:row>
                    <xdr:rowOff>203200</xdr:rowOff>
                  </from>
                  <to>
                    <xdr:col>11</xdr:col>
                    <xdr:colOff>50800</xdr:colOff>
                    <xdr:row>29</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27</xdr:row>
                    <xdr:rowOff>203200</xdr:rowOff>
                  </from>
                  <to>
                    <xdr:col>22</xdr:col>
                    <xdr:colOff>50800</xdr:colOff>
                    <xdr:row>29</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30</xdr:row>
                    <xdr:rowOff>19050</xdr:rowOff>
                  </from>
                  <to>
                    <xdr:col>4</xdr:col>
                    <xdr:colOff>19050</xdr:colOff>
                    <xdr:row>31</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29</xdr:row>
                    <xdr:rowOff>203200</xdr:rowOff>
                  </from>
                  <to>
                    <xdr:col>15</xdr:col>
                    <xdr:colOff>50800</xdr:colOff>
                    <xdr:row>31</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29</xdr:row>
                    <xdr:rowOff>203200</xdr:rowOff>
                  </from>
                  <to>
                    <xdr:col>23</xdr:col>
                    <xdr:colOff>50800</xdr:colOff>
                    <xdr:row>31</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28</xdr:row>
                    <xdr:rowOff>209550</xdr:rowOff>
                  </from>
                  <to>
                    <xdr:col>2</xdr:col>
                    <xdr:colOff>12700</xdr:colOff>
                    <xdr:row>30</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30</xdr:row>
                    <xdr:rowOff>171450</xdr:rowOff>
                  </from>
                  <to>
                    <xdr:col>2</xdr:col>
                    <xdr:colOff>19050</xdr:colOff>
                    <xdr:row>32</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31</xdr:row>
                    <xdr:rowOff>203200</xdr:rowOff>
                  </from>
                  <to>
                    <xdr:col>2</xdr:col>
                    <xdr:colOff>38100</xdr:colOff>
                    <xdr:row>33</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33</xdr:row>
                    <xdr:rowOff>12700</xdr:rowOff>
                  </from>
                  <to>
                    <xdr:col>2</xdr:col>
                    <xdr:colOff>19050</xdr:colOff>
                    <xdr:row>34</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33</xdr:row>
                    <xdr:rowOff>190500</xdr:rowOff>
                  </from>
                  <to>
                    <xdr:col>4</xdr:col>
                    <xdr:colOff>31750</xdr:colOff>
                    <xdr:row>35</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33</xdr:row>
                    <xdr:rowOff>203200</xdr:rowOff>
                  </from>
                  <to>
                    <xdr:col>13</xdr:col>
                    <xdr:colOff>31750</xdr:colOff>
                    <xdr:row>35</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33</xdr:row>
                    <xdr:rowOff>203200</xdr:rowOff>
                  </from>
                  <to>
                    <xdr:col>22</xdr:col>
                    <xdr:colOff>31750</xdr:colOff>
                    <xdr:row>35</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34</xdr:row>
                    <xdr:rowOff>203200</xdr:rowOff>
                  </from>
                  <to>
                    <xdr:col>4</xdr:col>
                    <xdr:colOff>50800</xdr:colOff>
                    <xdr:row>36</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34</xdr:row>
                    <xdr:rowOff>190500</xdr:rowOff>
                  </from>
                  <to>
                    <xdr:col>19</xdr:col>
                    <xdr:colOff>31750</xdr:colOff>
                    <xdr:row>36</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36</xdr:row>
                    <xdr:rowOff>184150</xdr:rowOff>
                  </from>
                  <to>
                    <xdr:col>2</xdr:col>
                    <xdr:colOff>19050</xdr:colOff>
                    <xdr:row>38</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38</xdr:row>
                    <xdr:rowOff>190500</xdr:rowOff>
                  </from>
                  <to>
                    <xdr:col>2</xdr:col>
                    <xdr:colOff>19050</xdr:colOff>
                    <xdr:row>40</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40</xdr:row>
                    <xdr:rowOff>190500</xdr:rowOff>
                  </from>
                  <to>
                    <xdr:col>2</xdr:col>
                    <xdr:colOff>0</xdr:colOff>
                    <xdr:row>42</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41</xdr:row>
                    <xdr:rowOff>190500</xdr:rowOff>
                  </from>
                  <to>
                    <xdr:col>4</xdr:col>
                    <xdr:colOff>19050</xdr:colOff>
                    <xdr:row>43</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41</xdr:row>
                    <xdr:rowOff>203200</xdr:rowOff>
                  </from>
                  <to>
                    <xdr:col>17</xdr:col>
                    <xdr:colOff>38100</xdr:colOff>
                    <xdr:row>43</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41</xdr:row>
                    <xdr:rowOff>203200</xdr:rowOff>
                  </from>
                  <to>
                    <xdr:col>11</xdr:col>
                    <xdr:colOff>38100</xdr:colOff>
                    <xdr:row>43</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41</xdr:row>
                    <xdr:rowOff>203200</xdr:rowOff>
                  </from>
                  <to>
                    <xdr:col>22</xdr:col>
                    <xdr:colOff>50800</xdr:colOff>
                    <xdr:row>43</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42</xdr:row>
                    <xdr:rowOff>190500</xdr:rowOff>
                  </from>
                  <to>
                    <xdr:col>2</xdr:col>
                    <xdr:colOff>19050</xdr:colOff>
                    <xdr:row>44</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43</xdr:row>
                    <xdr:rowOff>203200</xdr:rowOff>
                  </from>
                  <to>
                    <xdr:col>4</xdr:col>
                    <xdr:colOff>19050</xdr:colOff>
                    <xdr:row>45</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43</xdr:row>
                    <xdr:rowOff>203200</xdr:rowOff>
                  </from>
                  <to>
                    <xdr:col>13</xdr:col>
                    <xdr:colOff>31750</xdr:colOff>
                    <xdr:row>45</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43</xdr:row>
                    <xdr:rowOff>203200</xdr:rowOff>
                  </from>
                  <to>
                    <xdr:col>22</xdr:col>
                    <xdr:colOff>38100</xdr:colOff>
                    <xdr:row>45</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44</xdr:row>
                    <xdr:rowOff>203200</xdr:rowOff>
                  </from>
                  <to>
                    <xdr:col>4</xdr:col>
                    <xdr:colOff>38100</xdr:colOff>
                    <xdr:row>46</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44</xdr:row>
                    <xdr:rowOff>203200</xdr:rowOff>
                  </from>
                  <to>
                    <xdr:col>19</xdr:col>
                    <xdr:colOff>38100</xdr:colOff>
                    <xdr:row>46</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55</xdr:row>
                    <xdr:rowOff>184150</xdr:rowOff>
                  </from>
                  <to>
                    <xdr:col>2</xdr:col>
                    <xdr:colOff>19050</xdr:colOff>
                    <xdr:row>57</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61</xdr:row>
                    <xdr:rowOff>12700</xdr:rowOff>
                  </from>
                  <to>
                    <xdr:col>4</xdr:col>
                    <xdr:colOff>69850</xdr:colOff>
                    <xdr:row>62</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57</xdr:row>
                    <xdr:rowOff>19050</xdr:rowOff>
                  </from>
                  <to>
                    <xdr:col>4</xdr:col>
                    <xdr:colOff>19050</xdr:colOff>
                    <xdr:row>58</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57</xdr:row>
                    <xdr:rowOff>171450</xdr:rowOff>
                  </from>
                  <to>
                    <xdr:col>4</xdr:col>
                    <xdr:colOff>88900</xdr:colOff>
                    <xdr:row>59</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59</xdr:row>
                    <xdr:rowOff>209550</xdr:rowOff>
                  </from>
                  <to>
                    <xdr:col>11</xdr:col>
                    <xdr:colOff>31750</xdr:colOff>
                    <xdr:row>61</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60</xdr:row>
                    <xdr:rowOff>31750</xdr:rowOff>
                  </from>
                  <to>
                    <xdr:col>17</xdr:col>
                    <xdr:colOff>57150</xdr:colOff>
                    <xdr:row>61</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60</xdr:row>
                    <xdr:rowOff>19050</xdr:rowOff>
                  </from>
                  <to>
                    <xdr:col>22</xdr:col>
                    <xdr:colOff>31750</xdr:colOff>
                    <xdr:row>61</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60</xdr:row>
                    <xdr:rowOff>19050</xdr:rowOff>
                  </from>
                  <to>
                    <xdr:col>4</xdr:col>
                    <xdr:colOff>57150</xdr:colOff>
                    <xdr:row>61</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事業実績</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光田　一貴</cp:lastModifiedBy>
  <cp:lastPrinted>2023-05-15T08:08:39Z</cp:lastPrinted>
  <dcterms:created xsi:type="dcterms:W3CDTF">2018-06-19T01:27:02Z</dcterms:created>
  <dcterms:modified xsi:type="dcterms:W3CDTF">2023-12-06T11:44:49Z</dcterms:modified>
</cp:coreProperties>
</file>