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filterPrivacy="1" codeName="ThisWorkbook" defaultThemeVersion="124226"/>
  <xr:revisionPtr revIDLastSave="0" documentId="13_ncr:1_{4A8F2386-0DD5-42DF-B4EB-B9DFBE260480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スポット" sheetId="4" r:id="rId1"/>
    <sheet name="作業用（使う）" sheetId="3" state="hidden" r:id="rId2"/>
  </sheets>
  <definedNames>
    <definedName name="_xlnm.Print_Area" localSheetId="0">スポット!$A$1:$K$45</definedName>
  </definedNames>
  <calcPr calcId="191029"/>
</workbook>
</file>

<file path=xl/calcChain.xml><?xml version="1.0" encoding="utf-8"?>
<calcChain xmlns="http://schemas.openxmlformats.org/spreadsheetml/2006/main">
  <c r="H23" i="3" l="1"/>
  <c r="F7" i="3"/>
  <c r="D13" i="4"/>
  <c r="L7" i="3"/>
  <c r="G13" i="4"/>
  <c r="B23" i="3"/>
  <c r="K43" i="4"/>
  <c r="K42" i="4"/>
  <c r="J43" i="4"/>
  <c r="J42" i="4"/>
  <c r="I43" i="4"/>
  <c r="I42" i="4"/>
  <c r="H43" i="4"/>
  <c r="H42" i="4"/>
  <c r="F43" i="4"/>
  <c r="F42" i="4"/>
  <c r="E43" i="4"/>
  <c r="E42" i="4"/>
  <c r="C43" i="4"/>
  <c r="C42" i="4"/>
  <c r="B43" i="4"/>
  <c r="B42" i="4"/>
  <c r="K40" i="4"/>
  <c r="K37" i="4"/>
  <c r="J40" i="4"/>
  <c r="I40" i="4"/>
  <c r="H40" i="4"/>
  <c r="F40" i="4"/>
  <c r="E40" i="4"/>
  <c r="C40" i="4"/>
  <c r="B40" i="4"/>
  <c r="K39" i="4"/>
  <c r="J39" i="4"/>
  <c r="I39" i="4"/>
  <c r="H39" i="4"/>
  <c r="F39" i="4"/>
  <c r="F37" i="4"/>
  <c r="E39" i="4"/>
  <c r="C39" i="4"/>
  <c r="B39" i="4"/>
  <c r="K38" i="4"/>
  <c r="J38" i="4"/>
  <c r="I38" i="4"/>
  <c r="H38" i="4"/>
  <c r="F38" i="4"/>
  <c r="E38" i="4"/>
  <c r="C38" i="4"/>
  <c r="I35" i="4"/>
  <c r="I34" i="4"/>
  <c r="H35" i="4"/>
  <c r="H34" i="4"/>
  <c r="F35" i="4"/>
  <c r="E35" i="4"/>
  <c r="E34" i="4"/>
  <c r="B38" i="4"/>
  <c r="B37" i="4"/>
  <c r="P23" i="3"/>
  <c r="O23" i="3"/>
  <c r="N23" i="3"/>
  <c r="M23" i="3"/>
  <c r="K23" i="3"/>
  <c r="J23" i="3"/>
  <c r="I23" i="3"/>
  <c r="G23" i="3"/>
  <c r="E23" i="3"/>
  <c r="D23" i="3"/>
  <c r="C23" i="3"/>
  <c r="K35" i="4"/>
  <c r="K34" i="4"/>
  <c r="J35" i="4"/>
  <c r="J34" i="4"/>
  <c r="F34" i="4"/>
  <c r="C35" i="4"/>
  <c r="C34" i="4"/>
  <c r="B35" i="4"/>
  <c r="B34" i="4"/>
  <c r="K32" i="4"/>
  <c r="K31" i="4"/>
  <c r="J32" i="4"/>
  <c r="J31" i="4"/>
  <c r="I32" i="4"/>
  <c r="I31" i="4"/>
  <c r="H32" i="4"/>
  <c r="H31" i="4"/>
  <c r="F32" i="4"/>
  <c r="F31" i="4"/>
  <c r="E32" i="4"/>
  <c r="E31" i="4"/>
  <c r="C32" i="4"/>
  <c r="C31" i="4"/>
  <c r="B32" i="4"/>
  <c r="B31" i="4"/>
  <c r="K27" i="4"/>
  <c r="K26" i="4"/>
  <c r="K25" i="4"/>
  <c r="K23" i="4"/>
  <c r="K22" i="4"/>
  <c r="K21" i="4"/>
  <c r="K20" i="4"/>
  <c r="K19" i="4"/>
  <c r="K17" i="4"/>
  <c r="K16" i="4"/>
  <c r="K15" i="4"/>
  <c r="K14" i="4"/>
  <c r="K13" i="4"/>
  <c r="L19" i="3"/>
  <c r="G27" i="4"/>
  <c r="L18" i="3"/>
  <c r="G26" i="4"/>
  <c r="L17" i="3"/>
  <c r="G25" i="4"/>
  <c r="L16" i="3"/>
  <c r="G23" i="4"/>
  <c r="L15" i="3"/>
  <c r="G22" i="4"/>
  <c r="L14" i="3"/>
  <c r="G21" i="4"/>
  <c r="L13" i="3"/>
  <c r="G20" i="4"/>
  <c r="L12" i="3"/>
  <c r="G19" i="4"/>
  <c r="L11" i="3"/>
  <c r="L10" i="3"/>
  <c r="G16" i="4"/>
  <c r="L9" i="3"/>
  <c r="G15" i="4"/>
  <c r="L8" i="3"/>
  <c r="G14" i="4"/>
  <c r="J27" i="4"/>
  <c r="J26" i="4"/>
  <c r="J25" i="4"/>
  <c r="J23" i="4"/>
  <c r="J22" i="4"/>
  <c r="J21" i="4"/>
  <c r="J20" i="4"/>
  <c r="J19" i="4"/>
  <c r="J15" i="4"/>
  <c r="O6" i="3"/>
  <c r="H26" i="4"/>
  <c r="I26" i="4"/>
  <c r="H27" i="4"/>
  <c r="I27" i="4"/>
  <c r="I25" i="4"/>
  <c r="H25" i="4"/>
  <c r="I23" i="4"/>
  <c r="H23" i="4"/>
  <c r="I22" i="4"/>
  <c r="H22" i="4"/>
  <c r="I21" i="4"/>
  <c r="H21" i="4"/>
  <c r="I20" i="4"/>
  <c r="H20" i="4"/>
  <c r="I19" i="4"/>
  <c r="H19" i="4"/>
  <c r="J17" i="4"/>
  <c r="I17" i="4"/>
  <c r="H17" i="4"/>
  <c r="J16" i="4"/>
  <c r="I16" i="4"/>
  <c r="H16" i="4"/>
  <c r="I15" i="4"/>
  <c r="H15" i="4"/>
  <c r="I14" i="4"/>
  <c r="H14" i="4"/>
  <c r="I13" i="4"/>
  <c r="H13" i="4"/>
  <c r="F27" i="4"/>
  <c r="E27" i="4"/>
  <c r="F26" i="4"/>
  <c r="F11" i="4"/>
  <c r="E26" i="4"/>
  <c r="F25" i="4"/>
  <c r="E25" i="4"/>
  <c r="F23" i="4"/>
  <c r="E23" i="4"/>
  <c r="F22" i="4"/>
  <c r="E22" i="4"/>
  <c r="F21" i="4"/>
  <c r="E21" i="4"/>
  <c r="F20" i="4"/>
  <c r="E20" i="4"/>
  <c r="F19" i="4"/>
  <c r="E19" i="4"/>
  <c r="F17" i="4"/>
  <c r="E17" i="4"/>
  <c r="F16" i="4"/>
  <c r="E16" i="4"/>
  <c r="F15" i="4"/>
  <c r="E15" i="4"/>
  <c r="F14" i="4"/>
  <c r="E14" i="4"/>
  <c r="F13" i="4"/>
  <c r="E13" i="4"/>
  <c r="C27" i="4"/>
  <c r="B27" i="4"/>
  <c r="C26" i="4"/>
  <c r="B26" i="4"/>
  <c r="C25" i="4"/>
  <c r="B25" i="4"/>
  <c r="C23" i="4"/>
  <c r="B23" i="4"/>
  <c r="C22" i="4"/>
  <c r="B22" i="4"/>
  <c r="C21" i="4"/>
  <c r="B21" i="4"/>
  <c r="C20" i="4"/>
  <c r="B20" i="4"/>
  <c r="C19" i="4"/>
  <c r="B19" i="4"/>
  <c r="C17" i="4"/>
  <c r="B17" i="4"/>
  <c r="C16" i="4"/>
  <c r="B16" i="4"/>
  <c r="C15" i="4"/>
  <c r="B15" i="4"/>
  <c r="C14" i="4"/>
  <c r="B14" i="4"/>
  <c r="C13" i="4"/>
  <c r="B13" i="4"/>
  <c r="F30" i="3"/>
  <c r="F29" i="3"/>
  <c r="F28" i="3"/>
  <c r="D40" i="4"/>
  <c r="F27" i="3"/>
  <c r="F25" i="3"/>
  <c r="D39" i="4"/>
  <c r="D37" i="4"/>
  <c r="F26" i="3"/>
  <c r="D38" i="4"/>
  <c r="F24" i="3"/>
  <c r="D35" i="4"/>
  <c r="D34" i="4"/>
  <c r="F22" i="3"/>
  <c r="F21" i="3"/>
  <c r="D32" i="4"/>
  <c r="D31" i="4"/>
  <c r="F19" i="3"/>
  <c r="D27" i="4"/>
  <c r="F18" i="3"/>
  <c r="D26" i="4"/>
  <c r="F17" i="3"/>
  <c r="D25" i="4"/>
  <c r="F16" i="3"/>
  <c r="D23" i="4"/>
  <c r="F15" i="3"/>
  <c r="D22" i="4"/>
  <c r="F14" i="3"/>
  <c r="D21" i="4"/>
  <c r="F13" i="3"/>
  <c r="D20" i="4"/>
  <c r="F12" i="3"/>
  <c r="D19" i="4"/>
  <c r="F11" i="3"/>
  <c r="D17" i="4"/>
  <c r="F10" i="3"/>
  <c r="D16" i="4"/>
  <c r="F9" i="3"/>
  <c r="D15" i="4"/>
  <c r="F8" i="3"/>
  <c r="D14" i="4"/>
  <c r="L30" i="3"/>
  <c r="L29" i="3"/>
  <c r="G43" i="4"/>
  <c r="G42" i="4"/>
  <c r="L28" i="3"/>
  <c r="G40" i="4"/>
  <c r="L27" i="3"/>
  <c r="G39" i="4"/>
  <c r="L26" i="3"/>
  <c r="G38" i="4"/>
  <c r="L24" i="3"/>
  <c r="L23" i="3"/>
  <c r="G35" i="4"/>
  <c r="G34" i="4"/>
  <c r="L22" i="3"/>
  <c r="G32" i="4"/>
  <c r="G31" i="4"/>
  <c r="L21" i="3"/>
  <c r="C29" i="3"/>
  <c r="D29" i="3"/>
  <c r="E29" i="3"/>
  <c r="G29" i="3"/>
  <c r="H29" i="3"/>
  <c r="I29" i="3"/>
  <c r="J29" i="3"/>
  <c r="K29" i="3"/>
  <c r="M29" i="3"/>
  <c r="N29" i="3"/>
  <c r="O29" i="3"/>
  <c r="P29" i="3"/>
  <c r="C25" i="3"/>
  <c r="D25" i="3"/>
  <c r="D20" i="3"/>
  <c r="E25" i="3"/>
  <c r="G25" i="3"/>
  <c r="H25" i="3"/>
  <c r="I25" i="3"/>
  <c r="J25" i="3"/>
  <c r="K25" i="3"/>
  <c r="M25" i="3"/>
  <c r="N25" i="3"/>
  <c r="O25" i="3"/>
  <c r="P25" i="3"/>
  <c r="C21" i="3"/>
  <c r="C20" i="3"/>
  <c r="D21" i="3"/>
  <c r="E21" i="3"/>
  <c r="G21" i="3"/>
  <c r="H21" i="3"/>
  <c r="I21" i="3"/>
  <c r="I20" i="3"/>
  <c r="J21" i="3"/>
  <c r="J20" i="3"/>
  <c r="K21" i="3"/>
  <c r="K20" i="3"/>
  <c r="M21" i="3"/>
  <c r="N21" i="3"/>
  <c r="O21" i="3"/>
  <c r="P21" i="3"/>
  <c r="C6" i="3"/>
  <c r="D6" i="3"/>
  <c r="E6" i="3"/>
  <c r="G6" i="3"/>
  <c r="H6" i="3"/>
  <c r="I6" i="3"/>
  <c r="I5" i="3"/>
  <c r="J6" i="3"/>
  <c r="J5" i="3"/>
  <c r="K6" i="3"/>
  <c r="K5" i="3"/>
  <c r="M6" i="3"/>
  <c r="N6" i="3"/>
  <c r="P6" i="3"/>
  <c r="B29" i="3"/>
  <c r="B25" i="3"/>
  <c r="B21" i="3"/>
  <c r="B20" i="3"/>
  <c r="B6" i="3"/>
  <c r="J13" i="4"/>
  <c r="J14" i="4"/>
  <c r="D43" i="4"/>
  <c r="D42" i="4"/>
  <c r="F29" i="4"/>
  <c r="P20" i="3"/>
  <c r="K29" i="4"/>
  <c r="P5" i="3"/>
  <c r="K11" i="4"/>
  <c r="J37" i="4"/>
  <c r="J29" i="4"/>
  <c r="O20" i="3"/>
  <c r="O5" i="3"/>
  <c r="J11" i="4"/>
  <c r="N20" i="3"/>
  <c r="I37" i="4"/>
  <c r="I29" i="4"/>
  <c r="N5" i="3"/>
  <c r="I11" i="4"/>
  <c r="M20" i="3"/>
  <c r="H37" i="4"/>
  <c r="H29" i="4"/>
  <c r="M5" i="3"/>
  <c r="H11" i="4"/>
  <c r="G37" i="4"/>
  <c r="G29" i="4"/>
  <c r="L25" i="3"/>
  <c r="L20" i="3"/>
  <c r="L6" i="3"/>
  <c r="L5" i="3"/>
  <c r="G17" i="4"/>
  <c r="G11" i="4"/>
  <c r="H20" i="3"/>
  <c r="F9" i="4"/>
  <c r="H5" i="3"/>
  <c r="E37" i="4"/>
  <c r="G20" i="3"/>
  <c r="E29" i="4"/>
  <c r="G5" i="3"/>
  <c r="E11" i="4"/>
  <c r="E20" i="3"/>
  <c r="F23" i="3"/>
  <c r="E5" i="3"/>
  <c r="D29" i="4"/>
  <c r="D5" i="3"/>
  <c r="F20" i="3"/>
  <c r="D11" i="4"/>
  <c r="F6" i="3"/>
  <c r="F5" i="3"/>
  <c r="C37" i="4"/>
  <c r="C29" i="4"/>
  <c r="C5" i="3"/>
  <c r="C11" i="4"/>
  <c r="C9" i="4"/>
  <c r="B29" i="4"/>
  <c r="B5" i="3"/>
  <c r="B11" i="4"/>
  <c r="K9" i="4"/>
  <c r="J9" i="4"/>
  <c r="I9" i="4"/>
  <c r="H9" i="4"/>
  <c r="G9" i="4"/>
  <c r="E9" i="4"/>
  <c r="D9" i="4"/>
  <c r="B9" i="4"/>
</calcChain>
</file>

<file path=xl/sharedStrings.xml><?xml version="1.0" encoding="utf-8"?>
<sst xmlns="http://schemas.openxmlformats.org/spreadsheetml/2006/main" count="93" uniqueCount="91">
  <si>
    <t>利用関係別内訳</t>
    <rPh sb="0" eb="2">
      <t>リヨウ</t>
    </rPh>
    <rPh sb="2" eb="4">
      <t>カンケイ</t>
    </rPh>
    <rPh sb="4" eb="5">
      <t>ベツ</t>
    </rPh>
    <rPh sb="5" eb="7">
      <t>ウチワケ</t>
    </rPh>
    <phoneticPr fontId="2"/>
  </si>
  <si>
    <t>資金別内訳</t>
    <rPh sb="0" eb="3">
      <t>シキンベツ</t>
    </rPh>
    <rPh sb="3" eb="5">
      <t>ウチワケ</t>
    </rPh>
    <phoneticPr fontId="2"/>
  </si>
  <si>
    <t>構造別内訳</t>
    <rPh sb="0" eb="3">
      <t>コウゾウベツ</t>
    </rPh>
    <rPh sb="3" eb="5">
      <t>ウチワケ</t>
    </rPh>
    <phoneticPr fontId="2"/>
  </si>
  <si>
    <t>合計</t>
    <rPh sb="0" eb="2">
      <t>ゴウケイ</t>
    </rPh>
    <phoneticPr fontId="2"/>
  </si>
  <si>
    <t>持家</t>
    <rPh sb="0" eb="1">
      <t>モ</t>
    </rPh>
    <rPh sb="1" eb="2">
      <t>イエ</t>
    </rPh>
    <phoneticPr fontId="2"/>
  </si>
  <si>
    <t>貸家</t>
    <rPh sb="0" eb="1">
      <t>カ</t>
    </rPh>
    <rPh sb="1" eb="2">
      <t>イエ</t>
    </rPh>
    <phoneticPr fontId="2"/>
  </si>
  <si>
    <t>その他</t>
    <rPh sb="2" eb="3">
      <t>タ</t>
    </rPh>
    <phoneticPr fontId="2"/>
  </si>
  <si>
    <t>民営</t>
    <rPh sb="0" eb="2">
      <t>ミンエイ</t>
    </rPh>
    <phoneticPr fontId="2"/>
  </si>
  <si>
    <t>公営</t>
    <rPh sb="0" eb="2">
      <t>コウエイ</t>
    </rPh>
    <phoneticPr fontId="2"/>
  </si>
  <si>
    <t>木造</t>
    <rPh sb="0" eb="2">
      <t>モクゾウ</t>
    </rPh>
    <phoneticPr fontId="2"/>
  </si>
  <si>
    <t>非木造</t>
    <rPh sb="0" eb="3">
      <t>ヒモクゾウ</t>
    </rPh>
    <phoneticPr fontId="2"/>
  </si>
  <si>
    <t>戸数</t>
    <rPh sb="0" eb="2">
      <t>コスウ</t>
    </rPh>
    <phoneticPr fontId="2"/>
  </si>
  <si>
    <t>床面積</t>
    <rPh sb="0" eb="3">
      <t>ユカメンセキ</t>
    </rPh>
    <phoneticPr fontId="2"/>
  </si>
  <si>
    <t>㎡</t>
  </si>
  <si>
    <t>スポット</t>
    <phoneticPr fontId="2"/>
  </si>
  <si>
    <t>(単位　戸)</t>
    <rPh sb="1" eb="3">
      <t>タンイ</t>
    </rPh>
    <rPh sb="4" eb="5">
      <t>コ</t>
    </rPh>
    <phoneticPr fontId="2"/>
  </si>
  <si>
    <t>総数</t>
    <rPh sb="0" eb="2">
      <t>ソウスウ</t>
    </rPh>
    <phoneticPr fontId="2"/>
  </si>
  <si>
    <t>市部計</t>
  </si>
  <si>
    <t>下関市</t>
  </si>
  <si>
    <t>宇部市</t>
  </si>
  <si>
    <t>山口市</t>
  </si>
  <si>
    <t>萩市</t>
  </si>
  <si>
    <t>防府市</t>
  </si>
  <si>
    <t>下松市</t>
  </si>
  <si>
    <t>岩国市</t>
  </si>
  <si>
    <t>光市</t>
  </si>
  <si>
    <t>長門市</t>
  </si>
  <si>
    <t>柳井市</t>
  </si>
  <si>
    <t>美祢市</t>
  </si>
  <si>
    <t>周南市</t>
  </si>
  <si>
    <t>郡部計</t>
  </si>
  <si>
    <t>大島郡</t>
  </si>
  <si>
    <t>玖珂郡</t>
  </si>
  <si>
    <t>熊毛郡</t>
  </si>
  <si>
    <t>阿武郡</t>
  </si>
  <si>
    <t>　阿武町</t>
    <phoneticPr fontId="2"/>
  </si>
  <si>
    <t>山陽小野田市</t>
    <phoneticPr fontId="2"/>
  </si>
  <si>
    <t>改築によって住宅の戸が新たに造られる工事をいう。</t>
    <rPh sb="0" eb="2">
      <t>カイチク</t>
    </rPh>
    <rPh sb="6" eb="8">
      <t>ジュウタク</t>
    </rPh>
    <rPh sb="9" eb="10">
      <t>コ</t>
    </rPh>
    <rPh sb="11" eb="12">
      <t>アラ</t>
    </rPh>
    <rPh sb="14" eb="15">
      <t>ツク</t>
    </rPh>
    <rPh sb="18" eb="20">
      <t>コウジ</t>
    </rPh>
    <phoneticPr fontId="2"/>
  </si>
  <si>
    <t>　この表は、建築基準法により、建築主からの届け出を基に集計したもので、新設とは新築・増築又は</t>
    <rPh sb="3" eb="4">
      <t>ヒョウ</t>
    </rPh>
    <rPh sb="6" eb="8">
      <t>ケンチク</t>
    </rPh>
    <rPh sb="8" eb="11">
      <t>キジュンホウ</t>
    </rPh>
    <rPh sb="15" eb="18">
      <t>ケンチクヌシ</t>
    </rPh>
    <rPh sb="21" eb="22">
      <t>トド</t>
    </rPh>
    <rPh sb="23" eb="24">
      <t>デ</t>
    </rPh>
    <rPh sb="25" eb="26">
      <t>モト</t>
    </rPh>
    <rPh sb="27" eb="29">
      <t>シュウケイ</t>
    </rPh>
    <rPh sb="35" eb="37">
      <t>シンセツ</t>
    </rPh>
    <rPh sb="39" eb="41">
      <t>シンチク</t>
    </rPh>
    <rPh sb="42" eb="44">
      <t>ゾウチク</t>
    </rPh>
    <rPh sb="44" eb="45">
      <t>マタ</t>
    </rPh>
    <phoneticPr fontId="2"/>
  </si>
  <si>
    <t>市　町</t>
    <rPh sb="0" eb="1">
      <t>シ</t>
    </rPh>
    <rPh sb="2" eb="3">
      <t>マチ</t>
    </rPh>
    <phoneticPr fontId="2"/>
  </si>
  <si>
    <t>利用関係別内訳</t>
  </si>
  <si>
    <t>資金別内訳</t>
  </si>
  <si>
    <t>構造別</t>
  </si>
  <si>
    <t>合計</t>
  </si>
  <si>
    <t>持家</t>
  </si>
  <si>
    <t>貸家</t>
  </si>
  <si>
    <t>給与</t>
  </si>
  <si>
    <t>分譲住宅</t>
  </si>
  <si>
    <t>その他</t>
    <rPh sb="2" eb="3">
      <t>タ</t>
    </rPh>
    <phoneticPr fontId="10"/>
  </si>
  <si>
    <t>民営</t>
  </si>
  <si>
    <t>公営</t>
  </si>
  <si>
    <t>住宅金融機構</t>
  </si>
  <si>
    <t>都市再生機構</t>
  </si>
  <si>
    <t>その他</t>
  </si>
  <si>
    <t>木造</t>
  </si>
  <si>
    <t>非木造</t>
  </si>
  <si>
    <t>戸数</t>
  </si>
  <si>
    <t>床面積㎡</t>
  </si>
  <si>
    <t xml:space="preserve">下関市 </t>
  </si>
  <si>
    <t xml:space="preserve">宇部市 </t>
  </si>
  <si>
    <t xml:space="preserve">山口市 </t>
  </si>
  <si>
    <t xml:space="preserve">萩市 </t>
  </si>
  <si>
    <t xml:space="preserve">防府市 </t>
  </si>
  <si>
    <t xml:space="preserve">下松市 </t>
  </si>
  <si>
    <t xml:space="preserve">岩国市 </t>
  </si>
  <si>
    <t xml:space="preserve">光市 </t>
  </si>
  <si>
    <t xml:space="preserve">長門市 </t>
  </si>
  <si>
    <t xml:space="preserve">柳井市 </t>
  </si>
  <si>
    <t xml:space="preserve">美祢市 </t>
  </si>
  <si>
    <t xml:space="preserve">周南市 </t>
  </si>
  <si>
    <t xml:space="preserve">山陽小野田市 </t>
  </si>
  <si>
    <t xml:space="preserve">市部計 </t>
  </si>
  <si>
    <t xml:space="preserve">周防大島町 </t>
  </si>
  <si>
    <t xml:space="preserve">大島郡 </t>
  </si>
  <si>
    <t xml:space="preserve">和木町 </t>
  </si>
  <si>
    <t xml:space="preserve">玖珂郡 </t>
  </si>
  <si>
    <t xml:space="preserve">上関町 </t>
  </si>
  <si>
    <t xml:space="preserve">田布施町 </t>
  </si>
  <si>
    <t xml:space="preserve">平生町 </t>
  </si>
  <si>
    <t xml:space="preserve">熊毛郡 </t>
  </si>
  <si>
    <t xml:space="preserve">阿武町 </t>
  </si>
  <si>
    <t xml:space="preserve">阿武郡 </t>
  </si>
  <si>
    <t xml:space="preserve">郡部計 </t>
  </si>
  <si>
    <t xml:space="preserve">合計 </t>
  </si>
  <si>
    <t xml:space="preserve"> 和木町</t>
    <phoneticPr fontId="2"/>
  </si>
  <si>
    <t xml:space="preserve"> 平生町</t>
    <phoneticPr fontId="2"/>
  </si>
  <si>
    <t xml:space="preserve"> 上関町</t>
    <phoneticPr fontId="2"/>
  </si>
  <si>
    <t xml:space="preserve">  田布施町</t>
    <phoneticPr fontId="2"/>
  </si>
  <si>
    <t xml:space="preserve">  周防大島町</t>
    <phoneticPr fontId="2"/>
  </si>
  <si>
    <t>山口県新設住宅着工戸数（令和４年度）</t>
    <rPh sb="0" eb="3">
      <t>ヤマグチケン</t>
    </rPh>
    <rPh sb="3" eb="5">
      <t>シンセツ</t>
    </rPh>
    <rPh sb="5" eb="7">
      <t>ジュウタク</t>
    </rPh>
    <rPh sb="7" eb="9">
      <t>チャッコウ</t>
    </rPh>
    <rPh sb="9" eb="11">
      <t>コスウ</t>
    </rPh>
    <rPh sb="12" eb="14">
      <t>レイワ</t>
    </rPh>
    <rPh sb="15" eb="17">
      <t>ネンド</t>
    </rPh>
    <rPh sb="16" eb="17">
      <t>ド</t>
    </rPh>
    <phoneticPr fontId="2"/>
  </si>
  <si>
    <t>県建築指導課</t>
    <rPh sb="0" eb="1">
      <t>ケン</t>
    </rPh>
    <rPh sb="1" eb="3">
      <t>ケンチク</t>
    </rPh>
    <rPh sb="3" eb="5">
      <t>シドウ</t>
    </rPh>
    <rPh sb="5" eb="6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</si>
</sst>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##\ ###\ ##0"/>
    <numFmt numFmtId="177" formatCode="###\ ###\ ##0;&quot;△&quot;###\ ###\ ##0;&quot;－&quot;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2"/>
      <color rgb="FF000000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0000"/>
      </left>
      <right style="thin">
        <color rgb="FFFF0000"/>
      </right>
      <top style="thin">
        <color rgb="FF00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FF0000"/>
      </left>
      <right style="dotted">
        <color indexed="64"/>
      </right>
      <top style="thin">
        <color rgb="FF000000"/>
      </top>
      <bottom style="thin">
        <color rgb="FF0070C0"/>
      </bottom>
      <diagonal/>
    </border>
    <border>
      <left style="dotted">
        <color indexed="64"/>
      </left>
      <right style="thin">
        <color rgb="FFFF0000"/>
      </right>
      <top style="thin">
        <color rgb="FF000000"/>
      </top>
      <bottom style="thin">
        <color rgb="FF0070C0"/>
      </bottom>
      <diagonal/>
    </border>
    <border>
      <left style="thin">
        <color rgb="FFFF0000"/>
      </left>
      <right style="dotted">
        <color indexed="64"/>
      </right>
      <top style="thin">
        <color rgb="FF000000"/>
      </top>
      <bottom style="thin">
        <color rgb="FF000000"/>
      </bottom>
      <diagonal/>
    </border>
    <border>
      <left style="dotted">
        <color indexed="64"/>
      </left>
      <right style="thin">
        <color rgb="FFFF0000"/>
      </right>
      <top style="thin">
        <color rgb="FF000000"/>
      </top>
      <bottom style="thin">
        <color rgb="FF000000"/>
      </bottom>
      <diagonal/>
    </border>
    <border>
      <left style="dotted">
        <color indexed="64"/>
      </left>
      <right style="dotted">
        <color indexed="64"/>
      </right>
      <top style="thin">
        <color rgb="FF000000"/>
      </top>
      <bottom style="thin">
        <color rgb="FF0070C0"/>
      </bottom>
      <diagonal/>
    </border>
    <border>
      <left style="dotted">
        <color indexed="64"/>
      </left>
      <right style="dotted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FF0000"/>
      </left>
      <right style="thin">
        <color rgb="FFFF0000"/>
      </right>
      <top/>
      <bottom style="thin">
        <color rgb="FF000000"/>
      </bottom>
      <diagonal/>
    </border>
    <border>
      <left style="thin">
        <color rgb="FFFF0000"/>
      </left>
      <right style="dotted">
        <color indexed="64"/>
      </right>
      <top/>
      <bottom style="thin">
        <color rgb="FF000000"/>
      </bottom>
      <diagonal/>
    </border>
    <border>
      <left style="dotted">
        <color indexed="64"/>
      </left>
      <right style="thin">
        <color rgb="FFFF0000"/>
      </right>
      <top/>
      <bottom style="thin">
        <color rgb="FF000000"/>
      </bottom>
      <diagonal/>
    </border>
    <border>
      <left style="dotted">
        <color indexed="64"/>
      </left>
      <right style="dotted">
        <color indexed="64"/>
      </right>
      <top/>
      <bottom style="thin">
        <color rgb="FF0000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3" fillId="0" borderId="0" xfId="0" applyFont="1" applyAlignment="1">
      <alignment horizontal="left"/>
    </xf>
    <xf numFmtId="3" fontId="4" fillId="0" borderId="0" xfId="0" applyNumberFormat="1" applyFont="1" applyAlignment="1"/>
    <xf numFmtId="0" fontId="4" fillId="0" borderId="0" xfId="0" applyFont="1" applyAlignment="1"/>
    <xf numFmtId="3" fontId="5" fillId="0" borderId="0" xfId="0" applyNumberFormat="1" applyFont="1" applyAlignment="1"/>
    <xf numFmtId="3" fontId="6" fillId="0" borderId="0" xfId="0" applyNumberFormat="1" applyFont="1" applyAlignment="1">
      <alignment wrapText="1"/>
    </xf>
    <xf numFmtId="3" fontId="6" fillId="0" borderId="0" xfId="0" applyNumberFormat="1" applyFont="1" applyAlignment="1">
      <alignment horizontal="centerContinuous" wrapText="1"/>
    </xf>
    <xf numFmtId="0" fontId="6" fillId="0" borderId="0" xfId="0" applyFont="1" applyAlignment="1">
      <alignment horizontal="centerContinuous" wrapText="1"/>
    </xf>
    <xf numFmtId="3" fontId="4" fillId="0" borderId="0" xfId="0" applyNumberFormat="1" applyFont="1" applyBorder="1" applyAlignment="1"/>
    <xf numFmtId="0" fontId="4" fillId="0" borderId="0" xfId="0" applyFont="1" applyAlignment="1">
      <alignment horizontal="right"/>
    </xf>
    <xf numFmtId="0" fontId="4" fillId="0" borderId="1" xfId="0" applyFont="1" applyFill="1" applyBorder="1">
      <alignment vertical="center"/>
    </xf>
    <xf numFmtId="3" fontId="4" fillId="0" borderId="1" xfId="0" applyNumberFormat="1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centerContinuous"/>
    </xf>
    <xf numFmtId="0" fontId="4" fillId="0" borderId="1" xfId="0" applyFont="1" applyFill="1" applyBorder="1" applyAlignment="1">
      <alignment horizontal="centerContinuous"/>
    </xf>
    <xf numFmtId="0" fontId="4" fillId="0" borderId="0" xfId="0" applyFont="1">
      <alignment vertical="center"/>
    </xf>
    <xf numFmtId="3" fontId="7" fillId="0" borderId="0" xfId="0" applyNumberFormat="1" applyFont="1" applyAlignment="1"/>
    <xf numFmtId="3" fontId="8" fillId="0" borderId="0" xfId="0" applyNumberFormat="1" applyFont="1" applyAlignment="1"/>
    <xf numFmtId="0" fontId="7" fillId="0" borderId="0" xfId="0" applyFont="1" applyAlignment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>
      <alignment vertical="center"/>
    </xf>
    <xf numFmtId="0" fontId="4" fillId="2" borderId="2" xfId="0" applyFont="1" applyFill="1" applyBorder="1" applyAlignment="1"/>
    <xf numFmtId="3" fontId="4" fillId="2" borderId="2" xfId="0" applyNumberFormat="1" applyFont="1" applyFill="1" applyBorder="1" applyAlignment="1"/>
    <xf numFmtId="3" fontId="4" fillId="2" borderId="3" xfId="0" applyNumberFormat="1" applyFont="1" applyFill="1" applyBorder="1" applyAlignment="1"/>
    <xf numFmtId="3" fontId="4" fillId="2" borderId="4" xfId="0" applyNumberFormat="1" applyFont="1" applyFill="1" applyBorder="1" applyAlignment="1">
      <alignment horizontal="centerContinuous"/>
    </xf>
    <xf numFmtId="3" fontId="4" fillId="2" borderId="5" xfId="0" applyNumberFormat="1" applyFont="1" applyFill="1" applyBorder="1" applyAlignment="1">
      <alignment horizontal="centerContinuous"/>
    </xf>
    <xf numFmtId="3" fontId="4" fillId="2" borderId="6" xfId="0" applyNumberFormat="1" applyFont="1" applyFill="1" applyBorder="1" applyAlignment="1">
      <alignment horizontal="center"/>
    </xf>
    <xf numFmtId="3" fontId="4" fillId="2" borderId="7" xfId="0" applyNumberFormat="1" applyFont="1" applyFill="1" applyBorder="1" applyAlignment="1">
      <alignment horizontal="center"/>
    </xf>
    <xf numFmtId="3" fontId="4" fillId="2" borderId="8" xfId="0" applyNumberFormat="1" applyFont="1" applyFill="1" applyBorder="1" applyAlignment="1">
      <alignment horizontal="center"/>
    </xf>
    <xf numFmtId="177" fontId="7" fillId="0" borderId="0" xfId="0" applyNumberFormat="1" applyFont="1" applyAlignment="1"/>
    <xf numFmtId="177" fontId="4" fillId="0" borderId="0" xfId="0" applyNumberFormat="1" applyFont="1" applyAlignment="1">
      <alignment horizontal="right"/>
    </xf>
    <xf numFmtId="177" fontId="4" fillId="0" borderId="7" xfId="0" applyNumberFormat="1" applyFont="1" applyBorder="1" applyAlignment="1">
      <alignment horizontal="right"/>
    </xf>
    <xf numFmtId="3" fontId="4" fillId="2" borderId="6" xfId="0" applyNumberFormat="1" applyFont="1" applyFill="1" applyBorder="1" applyAlignment="1">
      <alignment horizontal="centerContinuous"/>
    </xf>
    <xf numFmtId="0" fontId="4" fillId="0" borderId="0" xfId="0" applyFont="1" applyBorder="1" applyAlignment="1"/>
    <xf numFmtId="3" fontId="4" fillId="2" borderId="9" xfId="0" applyNumberFormat="1" applyFont="1" applyFill="1" applyBorder="1" applyAlignment="1">
      <alignment horizontal="centerContinuous"/>
    </xf>
    <xf numFmtId="3" fontId="4" fillId="2" borderId="3" xfId="0" applyNumberFormat="1" applyFont="1" applyFill="1" applyBorder="1" applyAlignment="1">
      <alignment horizontal="centerContinuous"/>
    </xf>
    <xf numFmtId="3" fontId="4" fillId="2" borderId="7" xfId="0" applyNumberFormat="1" applyFont="1" applyFill="1" applyBorder="1" applyAlignment="1">
      <alignment horizontal="centerContinuous"/>
    </xf>
    <xf numFmtId="0" fontId="4" fillId="0" borderId="1" xfId="0" applyFont="1" applyFill="1" applyBorder="1" applyAlignment="1">
      <alignment horizontal="right"/>
    </xf>
    <xf numFmtId="0" fontId="4" fillId="0" borderId="1" xfId="0" applyFont="1" applyBorder="1" applyAlignment="1"/>
    <xf numFmtId="3" fontId="7" fillId="2" borderId="2" xfId="0" applyNumberFormat="1" applyFont="1" applyFill="1" applyBorder="1" applyAlignment="1">
      <alignment horizontal="distributed"/>
    </xf>
    <xf numFmtId="0" fontId="4" fillId="2" borderId="2" xfId="0" applyFont="1" applyFill="1" applyBorder="1" applyAlignment="1">
      <alignment horizontal="distributed"/>
    </xf>
    <xf numFmtId="3" fontId="4" fillId="2" borderId="2" xfId="0" applyNumberFormat="1" applyFont="1" applyFill="1" applyBorder="1" applyAlignment="1">
      <alignment horizontal="distributed"/>
    </xf>
    <xf numFmtId="3" fontId="9" fillId="2" borderId="2" xfId="0" applyNumberFormat="1" applyFont="1" applyFill="1" applyBorder="1" applyAlignment="1">
      <alignment horizontal="distributed"/>
    </xf>
    <xf numFmtId="0" fontId="12" fillId="0" borderId="17" xfId="0" applyNumberFormat="1" applyFont="1" applyBorder="1" applyAlignment="1">
      <alignment horizontal="center" vertical="center"/>
    </xf>
    <xf numFmtId="0" fontId="12" fillId="3" borderId="17" xfId="0" applyNumberFormat="1" applyFont="1" applyFill="1" applyBorder="1" applyAlignment="1">
      <alignment horizontal="center" vertical="center"/>
    </xf>
    <xf numFmtId="0" fontId="12" fillId="4" borderId="17" xfId="0" applyNumberFormat="1" applyFont="1" applyFill="1" applyBorder="1" applyAlignment="1">
      <alignment horizontal="center" vertical="center"/>
    </xf>
    <xf numFmtId="0" fontId="13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38" fontId="14" fillId="0" borderId="18" xfId="1" applyFont="1" applyBorder="1" applyAlignment="1">
      <alignment horizontal="right" vertical="center"/>
    </xf>
    <xf numFmtId="38" fontId="14" fillId="3" borderId="19" xfId="1" applyFont="1" applyFill="1" applyBorder="1" applyAlignment="1">
      <alignment horizontal="right" vertical="center"/>
    </xf>
    <xf numFmtId="38" fontId="14" fillId="0" borderId="19" xfId="1" applyFont="1" applyBorder="1" applyAlignment="1">
      <alignment horizontal="right" vertical="center"/>
    </xf>
    <xf numFmtId="38" fontId="14" fillId="4" borderId="19" xfId="1" applyFont="1" applyFill="1" applyBorder="1" applyAlignment="1">
      <alignment horizontal="right" vertical="center"/>
    </xf>
    <xf numFmtId="0" fontId="12" fillId="0" borderId="10" xfId="0" applyNumberFormat="1" applyFont="1" applyBorder="1" applyAlignment="1">
      <alignment horizontal="center" vertical="center"/>
    </xf>
    <xf numFmtId="0" fontId="12" fillId="0" borderId="11" xfId="0" applyNumberFormat="1" applyFont="1" applyBorder="1" applyAlignment="1">
      <alignment horizontal="center" vertical="center"/>
    </xf>
    <xf numFmtId="0" fontId="12" fillId="0" borderId="20" xfId="0" applyNumberFormat="1" applyFont="1" applyBorder="1" applyAlignment="1">
      <alignment horizontal="center" vertical="center"/>
    </xf>
    <xf numFmtId="0" fontId="14" fillId="0" borderId="12" xfId="0" applyNumberFormat="1" applyFont="1" applyBorder="1" applyAlignment="1">
      <alignment horizontal="center" vertical="center"/>
    </xf>
    <xf numFmtId="0" fontId="14" fillId="0" borderId="13" xfId="0" applyNumberFormat="1" applyFont="1" applyBorder="1" applyAlignment="1">
      <alignment horizontal="center" vertical="center"/>
    </xf>
    <xf numFmtId="38" fontId="14" fillId="0" borderId="21" xfId="1" applyFont="1" applyBorder="1" applyAlignment="1">
      <alignment horizontal="right" vertical="center"/>
    </xf>
    <xf numFmtId="38" fontId="14" fillId="0" borderId="22" xfId="1" applyFont="1" applyBorder="1" applyAlignment="1">
      <alignment horizontal="right" vertical="center"/>
    </xf>
    <xf numFmtId="38" fontId="14" fillId="3" borderId="23" xfId="1" applyFont="1" applyFill="1" applyBorder="1" applyAlignment="1">
      <alignment horizontal="right" vertical="center"/>
    </xf>
    <xf numFmtId="38" fontId="14" fillId="3" borderId="24" xfId="1" applyFont="1" applyFill="1" applyBorder="1" applyAlignment="1">
      <alignment horizontal="right" vertical="center"/>
    </xf>
    <xf numFmtId="38" fontId="14" fillId="0" borderId="23" xfId="1" applyFont="1" applyBorder="1" applyAlignment="1">
      <alignment horizontal="right" vertical="center"/>
    </xf>
    <xf numFmtId="38" fontId="14" fillId="0" borderId="24" xfId="1" applyFont="1" applyBorder="1" applyAlignment="1">
      <alignment horizontal="right" vertical="center"/>
    </xf>
    <xf numFmtId="38" fontId="14" fillId="4" borderId="23" xfId="1" applyFont="1" applyFill="1" applyBorder="1" applyAlignment="1">
      <alignment horizontal="right" vertical="center"/>
    </xf>
    <xf numFmtId="38" fontId="14" fillId="4" borderId="24" xfId="1" applyFont="1" applyFill="1" applyBorder="1" applyAlignment="1">
      <alignment horizontal="right" vertical="center"/>
    </xf>
    <xf numFmtId="0" fontId="14" fillId="0" borderId="12" xfId="0" applyNumberFormat="1" applyFont="1" applyBorder="1" applyAlignment="1">
      <alignment horizontal="center" vertical="center" shrinkToFit="1"/>
    </xf>
    <xf numFmtId="0" fontId="14" fillId="0" borderId="14" xfId="0" applyNumberFormat="1" applyFont="1" applyBorder="1" applyAlignment="1">
      <alignment horizontal="center" vertical="center" shrinkToFit="1"/>
    </xf>
    <xf numFmtId="38" fontId="14" fillId="0" borderId="25" xfId="1" applyFont="1" applyBorder="1" applyAlignment="1">
      <alignment horizontal="right" vertical="center"/>
    </xf>
    <xf numFmtId="38" fontId="14" fillId="3" borderId="26" xfId="1" applyFont="1" applyFill="1" applyBorder="1" applyAlignment="1">
      <alignment horizontal="right" vertical="center"/>
    </xf>
    <xf numFmtId="38" fontId="14" fillId="0" borderId="26" xfId="1" applyFont="1" applyBorder="1" applyAlignment="1">
      <alignment horizontal="right" vertical="center"/>
    </xf>
    <xf numFmtId="38" fontId="14" fillId="4" borderId="26" xfId="1" applyFont="1" applyFill="1" applyBorder="1" applyAlignment="1">
      <alignment horizontal="right" vertical="center"/>
    </xf>
    <xf numFmtId="0" fontId="13" fillId="0" borderId="0" xfId="0" applyNumberFormat="1" applyFont="1" applyFill="1" applyAlignment="1">
      <alignment vertical="center"/>
    </xf>
    <xf numFmtId="38" fontId="14" fillId="0" borderId="18" xfId="1" applyFont="1" applyFill="1" applyBorder="1" applyAlignment="1">
      <alignment horizontal="right" vertical="center"/>
    </xf>
    <xf numFmtId="38" fontId="14" fillId="0" borderId="19" xfId="1" applyFont="1" applyFill="1" applyBorder="1" applyAlignment="1">
      <alignment horizontal="right" vertical="center"/>
    </xf>
    <xf numFmtId="38" fontId="14" fillId="0" borderId="27" xfId="1" applyFont="1" applyFill="1" applyBorder="1" applyAlignment="1">
      <alignment horizontal="right" vertical="center"/>
    </xf>
    <xf numFmtId="38" fontId="11" fillId="3" borderId="19" xfId="1" applyFont="1" applyFill="1" applyBorder="1" applyAlignment="1">
      <alignment horizontal="right" vertical="center"/>
    </xf>
    <xf numFmtId="177" fontId="7" fillId="0" borderId="0" xfId="0" applyNumberFormat="1" applyFont="1" applyFill="1" applyAlignment="1"/>
    <xf numFmtId="177" fontId="4" fillId="0" borderId="0" xfId="0" applyNumberFormat="1" applyFont="1" applyFill="1" applyAlignment="1"/>
    <xf numFmtId="177" fontId="4" fillId="0" borderId="0" xfId="0" applyNumberFormat="1" applyFont="1" applyFill="1" applyAlignment="1">
      <alignment horizontal="right"/>
    </xf>
    <xf numFmtId="176" fontId="4" fillId="0" borderId="0" xfId="0" applyNumberFormat="1" applyFont="1" applyFill="1" applyAlignment="1"/>
    <xf numFmtId="176" fontId="4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38" fontId="14" fillId="5" borderId="18" xfId="1" applyFont="1" applyFill="1" applyBorder="1" applyAlignment="1">
      <alignment horizontal="right" vertical="center"/>
    </xf>
    <xf numFmtId="38" fontId="14" fillId="0" borderId="22" xfId="1" applyFont="1" applyFill="1" applyBorder="1" applyAlignment="1">
      <alignment horizontal="right" vertical="center"/>
    </xf>
    <xf numFmtId="38" fontId="14" fillId="0" borderId="28" xfId="1" applyFont="1" applyFill="1" applyBorder="1" applyAlignment="1">
      <alignment horizontal="right" vertical="center"/>
    </xf>
    <xf numFmtId="38" fontId="14" fillId="0" borderId="29" xfId="1" applyFont="1" applyFill="1" applyBorder="1" applyAlignment="1">
      <alignment horizontal="right" vertical="center"/>
    </xf>
    <xf numFmtId="38" fontId="14" fillId="0" borderId="30" xfId="1" applyFont="1" applyFill="1" applyBorder="1" applyAlignment="1">
      <alignment horizontal="right" vertical="center"/>
    </xf>
    <xf numFmtId="38" fontId="14" fillId="0" borderId="23" xfId="1" applyFont="1" applyFill="1" applyBorder="1" applyAlignment="1">
      <alignment horizontal="right" vertical="center"/>
    </xf>
    <xf numFmtId="38" fontId="14" fillId="0" borderId="24" xfId="1" applyFont="1" applyFill="1" applyBorder="1" applyAlignment="1">
      <alignment horizontal="right" vertical="center"/>
    </xf>
    <xf numFmtId="0" fontId="12" fillId="0" borderId="15" xfId="0" applyNumberFormat="1" applyFont="1" applyBorder="1" applyAlignment="1">
      <alignment horizontal="center" vertical="center"/>
    </xf>
    <xf numFmtId="0" fontId="11" fillId="0" borderId="15" xfId="0" applyNumberFormat="1" applyFont="1" applyBorder="1" applyAlignment="1">
      <alignment horizontal="center" vertical="center"/>
    </xf>
    <xf numFmtId="0" fontId="12" fillId="6" borderId="16" xfId="0" applyNumberFormat="1" applyFont="1" applyFill="1" applyBorder="1" applyAlignment="1">
      <alignment horizontal="center" vertical="center"/>
    </xf>
    <xf numFmtId="0" fontId="12" fillId="6" borderId="3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O97"/>
  <sheetViews>
    <sheetView tabSelected="1" zoomScaleNormal="100" workbookViewId="0">
      <selection activeCell="K6" sqref="K6"/>
    </sheetView>
  </sheetViews>
  <sheetFormatPr defaultColWidth="10.75" defaultRowHeight="13.5" x14ac:dyDescent="0.15"/>
  <cols>
    <col min="1" max="1" width="10.75" style="3" customWidth="1"/>
    <col min="2" max="2" width="9.375" style="3" customWidth="1"/>
    <col min="3" max="4" width="9.625" style="3" customWidth="1"/>
    <col min="5" max="5" width="10.125" style="3" customWidth="1"/>
    <col min="6" max="6" width="9.5" style="3" customWidth="1"/>
    <col min="7" max="7" width="10.125" style="3" customWidth="1"/>
    <col min="8" max="8" width="10.5" style="3" customWidth="1"/>
    <col min="9" max="9" width="9.875" style="3" customWidth="1"/>
    <col min="10" max="10" width="9.625" style="3" customWidth="1"/>
    <col min="11" max="11" width="11.125" style="3" customWidth="1"/>
    <col min="12" max="16384" width="10.75" style="3"/>
  </cols>
  <sheetData>
    <row r="1" spans="1:15" ht="24" x14ac:dyDescent="0.25">
      <c r="A1" s="1" t="s">
        <v>14</v>
      </c>
      <c r="B1" s="15"/>
      <c r="C1" s="2"/>
      <c r="D1" s="2"/>
      <c r="E1" s="2"/>
      <c r="F1" s="2"/>
      <c r="G1" s="2"/>
    </row>
    <row r="2" spans="1:15" ht="18.95" customHeight="1" x14ac:dyDescent="0.15">
      <c r="A2" s="16"/>
      <c r="B2" s="15" t="s">
        <v>89</v>
      </c>
      <c r="C2" s="2"/>
      <c r="D2" s="2"/>
      <c r="E2" s="2"/>
      <c r="F2" s="2"/>
      <c r="G2" s="2"/>
    </row>
    <row r="3" spans="1:15" ht="18.95" customHeight="1" x14ac:dyDescent="0.15">
      <c r="A3" s="2"/>
      <c r="B3" s="4" t="s">
        <v>38</v>
      </c>
      <c r="C3" s="5"/>
      <c r="D3" s="5"/>
      <c r="E3" s="5"/>
      <c r="F3" s="6"/>
      <c r="G3" s="6"/>
      <c r="H3" s="7"/>
    </row>
    <row r="4" spans="1:15" ht="18.95" customHeight="1" x14ac:dyDescent="0.15">
      <c r="A4" s="2"/>
      <c r="B4" s="4" t="s">
        <v>37</v>
      </c>
      <c r="C4" s="8"/>
      <c r="D4" s="2"/>
      <c r="E4" s="8"/>
      <c r="F4" s="2"/>
      <c r="G4" s="2"/>
      <c r="K4" s="9"/>
    </row>
    <row r="5" spans="1:15" ht="18.95" customHeight="1" thickBot="1" x14ac:dyDescent="0.2">
      <c r="A5" s="10" t="s">
        <v>15</v>
      </c>
      <c r="B5" s="11"/>
      <c r="C5" s="12"/>
      <c r="D5" s="11"/>
      <c r="E5" s="11"/>
      <c r="F5" s="12"/>
      <c r="G5" s="13"/>
      <c r="H5" s="11"/>
      <c r="I5" s="38"/>
      <c r="J5" s="11"/>
      <c r="K5" s="37" t="s">
        <v>90</v>
      </c>
      <c r="L5" s="33"/>
    </row>
    <row r="6" spans="1:15" ht="18.95" customHeight="1" thickTop="1" x14ac:dyDescent="0.15">
      <c r="A6" s="18"/>
      <c r="B6" s="32" t="s">
        <v>0</v>
      </c>
      <c r="C6" s="25"/>
      <c r="D6" s="24"/>
      <c r="E6" s="32" t="s">
        <v>1</v>
      </c>
      <c r="F6" s="25"/>
      <c r="G6" s="24"/>
      <c r="H6" s="34" t="s">
        <v>2</v>
      </c>
      <c r="I6" s="35"/>
      <c r="J6" s="32" t="s">
        <v>3</v>
      </c>
      <c r="K6" s="36"/>
      <c r="L6" s="33"/>
    </row>
    <row r="7" spans="1:15" ht="18.95" customHeight="1" x14ac:dyDescent="0.15">
      <c r="A7" s="19" t="s">
        <v>39</v>
      </c>
      <c r="B7" s="27" t="s">
        <v>4</v>
      </c>
      <c r="C7" s="28" t="s">
        <v>5</v>
      </c>
      <c r="D7" s="26" t="s">
        <v>6</v>
      </c>
      <c r="E7" s="28" t="s">
        <v>7</v>
      </c>
      <c r="F7" s="27" t="s">
        <v>8</v>
      </c>
      <c r="G7" s="28" t="s">
        <v>6</v>
      </c>
      <c r="H7" s="26" t="s">
        <v>9</v>
      </c>
      <c r="I7" s="28" t="s">
        <v>10</v>
      </c>
      <c r="J7" s="28" t="s">
        <v>11</v>
      </c>
      <c r="K7" s="32" t="s">
        <v>12</v>
      </c>
      <c r="L7" s="33"/>
    </row>
    <row r="8" spans="1:15" ht="18.95" customHeight="1" x14ac:dyDescent="0.15">
      <c r="A8" s="20"/>
      <c r="B8" s="79"/>
      <c r="C8" s="79"/>
      <c r="D8" s="79"/>
      <c r="E8" s="79"/>
      <c r="F8" s="79"/>
      <c r="G8" s="79"/>
      <c r="H8" s="79"/>
      <c r="I8" s="79"/>
      <c r="J8" s="79"/>
      <c r="K8" s="80" t="s">
        <v>13</v>
      </c>
      <c r="L8" s="33"/>
    </row>
    <row r="9" spans="1:15" s="17" customFormat="1" ht="18.95" customHeight="1" x14ac:dyDescent="0.15">
      <c r="A9" s="39" t="s">
        <v>16</v>
      </c>
      <c r="B9" s="76">
        <f>B11+B29</f>
        <v>3114</v>
      </c>
      <c r="C9" s="76">
        <f t="shared" ref="C9:K9" si="0">C11+C29</f>
        <v>2337</v>
      </c>
      <c r="D9" s="76">
        <f t="shared" si="0"/>
        <v>1564</v>
      </c>
      <c r="E9" s="76">
        <f t="shared" si="0"/>
        <v>6278</v>
      </c>
      <c r="F9" s="76">
        <f t="shared" si="0"/>
        <v>24</v>
      </c>
      <c r="G9" s="76">
        <f t="shared" si="0"/>
        <v>713</v>
      </c>
      <c r="H9" s="76">
        <f t="shared" si="0"/>
        <v>4871</v>
      </c>
      <c r="I9" s="76">
        <f t="shared" si="0"/>
        <v>2144</v>
      </c>
      <c r="J9" s="76">
        <f t="shared" si="0"/>
        <v>7015</v>
      </c>
      <c r="K9" s="76">
        <f t="shared" si="0"/>
        <v>605072</v>
      </c>
      <c r="L9" s="29"/>
      <c r="M9" s="29"/>
      <c r="N9" s="29"/>
      <c r="O9" s="29"/>
    </row>
    <row r="10" spans="1:15" ht="18.95" customHeight="1" x14ac:dyDescent="0.15">
      <c r="A10" s="40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29"/>
      <c r="M10" s="29"/>
      <c r="N10" s="29"/>
      <c r="O10" s="29"/>
    </row>
    <row r="11" spans="1:15" s="17" customFormat="1" ht="18.95" customHeight="1" x14ac:dyDescent="0.15">
      <c r="A11" s="39" t="s">
        <v>17</v>
      </c>
      <c r="B11" s="76">
        <f>SUM(B13:B27)</f>
        <v>3004</v>
      </c>
      <c r="C11" s="76">
        <f t="shared" ref="C11:K11" si="1">SUM(C13:C27)</f>
        <v>2278</v>
      </c>
      <c r="D11" s="76">
        <f t="shared" si="1"/>
        <v>1556</v>
      </c>
      <c r="E11" s="76">
        <f t="shared" si="1"/>
        <v>6119</v>
      </c>
      <c r="F11" s="76">
        <f t="shared" si="1"/>
        <v>20</v>
      </c>
      <c r="G11" s="76">
        <f t="shared" si="1"/>
        <v>699</v>
      </c>
      <c r="H11" s="76">
        <f t="shared" si="1"/>
        <v>4712</v>
      </c>
      <c r="I11" s="76">
        <f t="shared" si="1"/>
        <v>2126</v>
      </c>
      <c r="J11" s="76">
        <f t="shared" si="1"/>
        <v>6838</v>
      </c>
      <c r="K11" s="76">
        <f t="shared" si="1"/>
        <v>590043</v>
      </c>
      <c r="L11" s="29"/>
      <c r="M11" s="29"/>
      <c r="N11" s="29"/>
      <c r="O11" s="29"/>
    </row>
    <row r="12" spans="1:15" ht="18.95" customHeight="1" x14ac:dyDescent="0.15">
      <c r="A12" s="40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29"/>
      <c r="M12" s="29"/>
      <c r="N12" s="29"/>
      <c r="O12" s="29"/>
    </row>
    <row r="13" spans="1:15" ht="18.95" customHeight="1" x14ac:dyDescent="0.15">
      <c r="A13" s="41" t="s">
        <v>18</v>
      </c>
      <c r="B13" s="77">
        <f>'作業用（使う）'!B7</f>
        <v>487</v>
      </c>
      <c r="C13" s="77">
        <f>'作業用（使う）'!C7</f>
        <v>267</v>
      </c>
      <c r="D13" s="77">
        <f>'作業用（使う）'!F7</f>
        <v>453</v>
      </c>
      <c r="E13" s="77">
        <f>'作業用（使う）'!G7</f>
        <v>1085</v>
      </c>
      <c r="F13" s="77">
        <f>'作業用（使う）'!H7</f>
        <v>0</v>
      </c>
      <c r="G13" s="77">
        <f>'作業用（使う）'!L7</f>
        <v>122</v>
      </c>
      <c r="H13" s="77">
        <f>'作業用（使う）'!M7</f>
        <v>817</v>
      </c>
      <c r="I13" s="77">
        <f>'作業用（使う）'!N7</f>
        <v>390</v>
      </c>
      <c r="J13" s="77">
        <f>'作業用（使う）'!O7</f>
        <v>1207</v>
      </c>
      <c r="K13" s="77">
        <f>'作業用（使う）'!P7</f>
        <v>114634</v>
      </c>
      <c r="L13" s="29"/>
      <c r="M13" s="29"/>
      <c r="N13" s="29"/>
      <c r="O13" s="29"/>
    </row>
    <row r="14" spans="1:15" ht="18.95" customHeight="1" x14ac:dyDescent="0.15">
      <c r="A14" s="41" t="s">
        <v>19</v>
      </c>
      <c r="B14" s="77">
        <f>'作業用（使う）'!B8</f>
        <v>393</v>
      </c>
      <c r="C14" s="77">
        <f>'作業用（使う）'!C8</f>
        <v>456</v>
      </c>
      <c r="D14" s="77">
        <f>'作業用（使う）'!F8</f>
        <v>159</v>
      </c>
      <c r="E14" s="77">
        <f>'作業用（使う）'!G8</f>
        <v>915</v>
      </c>
      <c r="F14" s="77">
        <f>'作業用（使う）'!H8</f>
        <v>0</v>
      </c>
      <c r="G14" s="77">
        <f>'作業用（使う）'!L8</f>
        <v>93</v>
      </c>
      <c r="H14" s="77">
        <f>'作業用（使う）'!M8</f>
        <v>701</v>
      </c>
      <c r="I14" s="77">
        <f>'作業用（使う）'!N8</f>
        <v>307</v>
      </c>
      <c r="J14" s="77">
        <f>'作業用（使う）'!O8</f>
        <v>1008</v>
      </c>
      <c r="K14" s="77">
        <f>'作業用（使う）'!P8</f>
        <v>79839</v>
      </c>
      <c r="L14" s="29"/>
      <c r="M14" s="29"/>
      <c r="N14" s="29"/>
      <c r="O14" s="29"/>
    </row>
    <row r="15" spans="1:15" ht="18.95" customHeight="1" x14ac:dyDescent="0.15">
      <c r="A15" s="41" t="s">
        <v>20</v>
      </c>
      <c r="B15" s="77">
        <f>'作業用（使う）'!B9</f>
        <v>479</v>
      </c>
      <c r="C15" s="77">
        <f>'作業用（使う）'!C9</f>
        <v>336</v>
      </c>
      <c r="D15" s="77">
        <f>'作業用（使う）'!F9</f>
        <v>254</v>
      </c>
      <c r="E15" s="77">
        <f>'作業用（使う）'!G9</f>
        <v>943</v>
      </c>
      <c r="F15" s="77">
        <f>'作業用（使う）'!H9</f>
        <v>0</v>
      </c>
      <c r="G15" s="77">
        <f>'作業用（使う）'!L9</f>
        <v>126</v>
      </c>
      <c r="H15" s="77">
        <f>'作業用（使う）'!M9</f>
        <v>718</v>
      </c>
      <c r="I15" s="77">
        <f>'作業用（使う）'!N9</f>
        <v>351</v>
      </c>
      <c r="J15" s="77">
        <f>'作業用（使う）'!O9</f>
        <v>1069</v>
      </c>
      <c r="K15" s="77">
        <f>'作業用（使う）'!P9</f>
        <v>91863</v>
      </c>
      <c r="L15" s="29"/>
      <c r="M15" s="29"/>
      <c r="N15" s="29"/>
      <c r="O15" s="29"/>
    </row>
    <row r="16" spans="1:15" ht="18.95" customHeight="1" x14ac:dyDescent="0.15">
      <c r="A16" s="41" t="s">
        <v>21</v>
      </c>
      <c r="B16" s="77">
        <f>'作業用（使う）'!B10</f>
        <v>82</v>
      </c>
      <c r="C16" s="77">
        <f>'作業用（使う）'!C10</f>
        <v>58</v>
      </c>
      <c r="D16" s="77">
        <f>'作業用（使う）'!F10</f>
        <v>13</v>
      </c>
      <c r="E16" s="77">
        <f>'作業用（使う）'!G10</f>
        <v>138</v>
      </c>
      <c r="F16" s="77">
        <f>'作業用（使う）'!H10</f>
        <v>0</v>
      </c>
      <c r="G16" s="77">
        <f>'作業用（使う）'!L10</f>
        <v>15</v>
      </c>
      <c r="H16" s="77">
        <f>'作業用（使う）'!M10</f>
        <v>122</v>
      </c>
      <c r="I16" s="77">
        <f>'作業用（使う）'!N10</f>
        <v>31</v>
      </c>
      <c r="J16" s="77">
        <f>'作業用（使う）'!O10</f>
        <v>153</v>
      </c>
      <c r="K16" s="77">
        <f>'作業用（使う）'!P10</f>
        <v>12382</v>
      </c>
      <c r="L16" s="29"/>
      <c r="M16" s="29"/>
      <c r="N16" s="29"/>
      <c r="O16" s="29"/>
    </row>
    <row r="17" spans="1:15" ht="18.95" customHeight="1" x14ac:dyDescent="0.15">
      <c r="A17" s="41" t="s">
        <v>22</v>
      </c>
      <c r="B17" s="77">
        <f>'作業用（使う）'!B11</f>
        <v>285</v>
      </c>
      <c r="C17" s="77">
        <f>'作業用（使う）'!C11</f>
        <v>125</v>
      </c>
      <c r="D17" s="77">
        <f>'作業用（使う）'!F11</f>
        <v>157</v>
      </c>
      <c r="E17" s="77">
        <f>'作業用（使う）'!G11</f>
        <v>528</v>
      </c>
      <c r="F17" s="77">
        <f>'作業用（使う）'!H11</f>
        <v>0</v>
      </c>
      <c r="G17" s="77">
        <f>'作業用（使う）'!L11</f>
        <v>39</v>
      </c>
      <c r="H17" s="77">
        <f>'作業用（使う）'!M11</f>
        <v>402</v>
      </c>
      <c r="I17" s="77">
        <f>'作業用（使う）'!N11</f>
        <v>165</v>
      </c>
      <c r="J17" s="77">
        <f>'作業用（使う）'!O11</f>
        <v>567</v>
      </c>
      <c r="K17" s="77">
        <f>'作業用（使う）'!P11</f>
        <v>51522</v>
      </c>
      <c r="L17" s="29"/>
      <c r="M17" s="29"/>
      <c r="N17" s="29"/>
      <c r="O17" s="29"/>
    </row>
    <row r="18" spans="1:15" ht="18.95" customHeight="1" x14ac:dyDescent="0.15">
      <c r="A18" s="41"/>
      <c r="B18" s="77"/>
      <c r="C18" s="77"/>
      <c r="D18" s="77"/>
      <c r="E18" s="77"/>
      <c r="F18" s="78"/>
      <c r="G18" s="78"/>
      <c r="H18" s="78"/>
      <c r="I18" s="77"/>
      <c r="J18" s="77"/>
      <c r="K18" s="77"/>
      <c r="L18" s="29"/>
      <c r="M18" s="29"/>
      <c r="N18" s="29"/>
      <c r="O18" s="29"/>
    </row>
    <row r="19" spans="1:15" ht="18.95" customHeight="1" x14ac:dyDescent="0.15">
      <c r="A19" s="41" t="s">
        <v>23</v>
      </c>
      <c r="B19" s="77">
        <f>'作業用（使う）'!B12</f>
        <v>217</v>
      </c>
      <c r="C19" s="77">
        <f>'作業用（使う）'!C12</f>
        <v>170</v>
      </c>
      <c r="D19" s="77">
        <f>'作業用（使う）'!F12</f>
        <v>49</v>
      </c>
      <c r="E19" s="77">
        <f>'作業用（使う）'!G12</f>
        <v>396</v>
      </c>
      <c r="F19" s="77">
        <f>'作業用（使う）'!H12</f>
        <v>0</v>
      </c>
      <c r="G19" s="77">
        <f>'作業用（使う）'!L12</f>
        <v>40</v>
      </c>
      <c r="H19" s="77">
        <f>'作業用（使う）'!M12</f>
        <v>284</v>
      </c>
      <c r="I19" s="77">
        <f>'作業用（使う）'!N12</f>
        <v>152</v>
      </c>
      <c r="J19" s="77">
        <f>'作業用（使う）'!O12</f>
        <v>436</v>
      </c>
      <c r="K19" s="77">
        <f>'作業用（使う）'!P12</f>
        <v>36521</v>
      </c>
      <c r="L19" s="29"/>
      <c r="M19" s="29"/>
      <c r="N19" s="29"/>
      <c r="O19" s="29"/>
    </row>
    <row r="20" spans="1:15" ht="18.95" customHeight="1" x14ac:dyDescent="0.15">
      <c r="A20" s="41" t="s">
        <v>24</v>
      </c>
      <c r="B20" s="77">
        <f>'作業用（使う）'!B13</f>
        <v>322</v>
      </c>
      <c r="C20" s="77">
        <f>'作業用（使う）'!C13</f>
        <v>224</v>
      </c>
      <c r="D20" s="77">
        <f>'作業用（使う）'!F13</f>
        <v>172</v>
      </c>
      <c r="E20" s="77">
        <f>'作業用（使う）'!G13</f>
        <v>564</v>
      </c>
      <c r="F20" s="77">
        <f>'作業用（使う）'!H13</f>
        <v>0</v>
      </c>
      <c r="G20" s="77">
        <f>'作業用（使う）'!L13</f>
        <v>154</v>
      </c>
      <c r="H20" s="77">
        <f>'作業用（使う）'!M13</f>
        <v>557</v>
      </c>
      <c r="I20" s="77">
        <f>'作業用（使う）'!N13</f>
        <v>161</v>
      </c>
      <c r="J20" s="77">
        <f>'作業用（使う）'!O13</f>
        <v>718</v>
      </c>
      <c r="K20" s="77">
        <f>'作業用（使う）'!P13</f>
        <v>65215</v>
      </c>
      <c r="L20" s="29"/>
      <c r="M20" s="29"/>
      <c r="N20" s="29"/>
      <c r="O20" s="29"/>
    </row>
    <row r="21" spans="1:15" ht="18.95" customHeight="1" x14ac:dyDescent="0.15">
      <c r="A21" s="41" t="s">
        <v>25</v>
      </c>
      <c r="B21" s="77">
        <f>'作業用（使う）'!B14</f>
        <v>119</v>
      </c>
      <c r="C21" s="77">
        <f>'作業用（使う）'!C14</f>
        <v>111</v>
      </c>
      <c r="D21" s="77">
        <f>'作業用（使う）'!F14</f>
        <v>25</v>
      </c>
      <c r="E21" s="77">
        <f>'作業用（使う）'!G14</f>
        <v>242</v>
      </c>
      <c r="F21" s="77">
        <f>'作業用（使う）'!H14</f>
        <v>0</v>
      </c>
      <c r="G21" s="77">
        <f>'作業用（使う）'!L14</f>
        <v>13</v>
      </c>
      <c r="H21" s="77">
        <f>'作業用（使う）'!M14</f>
        <v>224</v>
      </c>
      <c r="I21" s="77">
        <f>'作業用（使う）'!N14</f>
        <v>31</v>
      </c>
      <c r="J21" s="77">
        <f>'作業用（使う）'!O14</f>
        <v>255</v>
      </c>
      <c r="K21" s="77">
        <f>'作業用（使う）'!P14</f>
        <v>20856</v>
      </c>
      <c r="L21" s="29"/>
      <c r="M21" s="29"/>
      <c r="N21" s="29"/>
      <c r="O21" s="29"/>
    </row>
    <row r="22" spans="1:15" ht="18.95" customHeight="1" x14ac:dyDescent="0.15">
      <c r="A22" s="41" t="s">
        <v>26</v>
      </c>
      <c r="B22" s="77">
        <f>'作業用（使う）'!B15</f>
        <v>49</v>
      </c>
      <c r="C22" s="77">
        <f>'作業用（使う）'!C15</f>
        <v>9</v>
      </c>
      <c r="D22" s="77">
        <f>'作業用（使う）'!F15</f>
        <v>9</v>
      </c>
      <c r="E22" s="77">
        <f>'作業用（使う）'!G15</f>
        <v>61</v>
      </c>
      <c r="F22" s="77">
        <f>'作業用（使う）'!H15</f>
        <v>0</v>
      </c>
      <c r="G22" s="77">
        <f>'作業用（使う）'!L15</f>
        <v>6</v>
      </c>
      <c r="H22" s="77">
        <f>'作業用（使う）'!M15</f>
        <v>67</v>
      </c>
      <c r="I22" s="77">
        <f>'作業用（使う）'!N15</f>
        <v>0</v>
      </c>
      <c r="J22" s="77">
        <f>'作業用（使う）'!O15</f>
        <v>67</v>
      </c>
      <c r="K22" s="77">
        <f>'作業用（使う）'!P15</f>
        <v>6655</v>
      </c>
      <c r="L22" s="29"/>
      <c r="M22" s="29"/>
      <c r="N22" s="29"/>
      <c r="O22" s="29"/>
    </row>
    <row r="23" spans="1:15" ht="18.95" customHeight="1" x14ac:dyDescent="0.15">
      <c r="A23" s="41" t="s">
        <v>27</v>
      </c>
      <c r="B23" s="77">
        <f>'作業用（使う）'!B16</f>
        <v>64</v>
      </c>
      <c r="C23" s="77">
        <f>'作業用（使う）'!C16</f>
        <v>28</v>
      </c>
      <c r="D23" s="77">
        <f>'作業用（使う）'!F16</f>
        <v>74</v>
      </c>
      <c r="E23" s="77">
        <f>'作業用（使う）'!G16</f>
        <v>162</v>
      </c>
      <c r="F23" s="77">
        <f>'作業用（使う）'!H16</f>
        <v>0</v>
      </c>
      <c r="G23" s="77">
        <f>'作業用（使う）'!L16</f>
        <v>4</v>
      </c>
      <c r="H23" s="77">
        <f>'作業用（使う）'!M16</f>
        <v>90</v>
      </c>
      <c r="I23" s="77">
        <f>'作業用（使う）'!N16</f>
        <v>76</v>
      </c>
      <c r="J23" s="77">
        <f>'作業用（使う）'!O16</f>
        <v>166</v>
      </c>
      <c r="K23" s="77">
        <f>'作業用（使う）'!P16</f>
        <v>15923</v>
      </c>
      <c r="L23" s="29"/>
      <c r="M23" s="29"/>
      <c r="N23" s="29"/>
      <c r="O23" s="29"/>
    </row>
    <row r="24" spans="1:15" ht="18.95" customHeight="1" x14ac:dyDescent="0.15">
      <c r="A24" s="41"/>
      <c r="B24" s="77"/>
      <c r="C24" s="77"/>
      <c r="D24" s="78"/>
      <c r="E24" s="77"/>
      <c r="F24" s="78"/>
      <c r="G24" s="78"/>
      <c r="H24" s="78"/>
      <c r="I24" s="78"/>
      <c r="J24" s="78"/>
      <c r="K24" s="77"/>
      <c r="L24" s="29"/>
      <c r="M24" s="29"/>
      <c r="N24" s="29"/>
      <c r="O24" s="29"/>
    </row>
    <row r="25" spans="1:15" ht="18.95" customHeight="1" x14ac:dyDescent="0.15">
      <c r="A25" s="41" t="s">
        <v>28</v>
      </c>
      <c r="B25" s="77">
        <f>'作業用（使う）'!B17</f>
        <v>25</v>
      </c>
      <c r="C25" s="77">
        <f>'作業用（使う）'!C17</f>
        <v>0</v>
      </c>
      <c r="D25" s="77">
        <f>'作業用（使う）'!F17</f>
        <v>0</v>
      </c>
      <c r="E25" s="77">
        <f>'作業用（使う）'!G17</f>
        <v>21</v>
      </c>
      <c r="F25" s="77">
        <f>'作業用（使う）'!H17</f>
        <v>0</v>
      </c>
      <c r="G25" s="77">
        <f>'作業用（使う）'!L17</f>
        <v>4</v>
      </c>
      <c r="H25" s="77">
        <f>'作業用（使う）'!M17</f>
        <v>22</v>
      </c>
      <c r="I25" s="77">
        <f>'作業用（使う）'!N17</f>
        <v>3</v>
      </c>
      <c r="J25" s="77">
        <f>'作業用（使う）'!O17</f>
        <v>25</v>
      </c>
      <c r="K25" s="77">
        <f>'作業用（使う）'!P17</f>
        <v>2441</v>
      </c>
      <c r="L25" s="29"/>
      <c r="M25" s="29"/>
      <c r="N25" s="29"/>
      <c r="O25" s="29"/>
    </row>
    <row r="26" spans="1:15" ht="18.95" customHeight="1" x14ac:dyDescent="0.15">
      <c r="A26" s="41" t="s">
        <v>29</v>
      </c>
      <c r="B26" s="77">
        <f>'作業用（使う）'!B18</f>
        <v>326</v>
      </c>
      <c r="C26" s="77">
        <f>'作業用（使う）'!C18</f>
        <v>315</v>
      </c>
      <c r="D26" s="77">
        <f>'作業用（使う）'!F18</f>
        <v>141</v>
      </c>
      <c r="E26" s="77">
        <f>'作業用（使う）'!G18</f>
        <v>704</v>
      </c>
      <c r="F26" s="77">
        <f>'作業用（使う）'!H18</f>
        <v>0</v>
      </c>
      <c r="G26" s="77">
        <f>'作業用（使う）'!L18</f>
        <v>78</v>
      </c>
      <c r="H26" s="77">
        <f>'作業用（使う）'!M18</f>
        <v>457</v>
      </c>
      <c r="I26" s="77">
        <f>'作業用（使う）'!N18</f>
        <v>325</v>
      </c>
      <c r="J26" s="77">
        <f>'作業用（使う）'!O18</f>
        <v>782</v>
      </c>
      <c r="K26" s="77">
        <f>'作業用（使う）'!P18</f>
        <v>62423</v>
      </c>
      <c r="L26" s="29"/>
      <c r="M26" s="29"/>
      <c r="N26" s="29"/>
      <c r="O26" s="29"/>
    </row>
    <row r="27" spans="1:15" s="17" customFormat="1" ht="18.95" customHeight="1" x14ac:dyDescent="0.15">
      <c r="A27" s="42" t="s">
        <v>36</v>
      </c>
      <c r="B27" s="77">
        <f>'作業用（使う）'!B19</f>
        <v>156</v>
      </c>
      <c r="C27" s="77">
        <f>'作業用（使う）'!C19</f>
        <v>179</v>
      </c>
      <c r="D27" s="77">
        <f>'作業用（使う）'!F19</f>
        <v>50</v>
      </c>
      <c r="E27" s="77">
        <f>'作業用（使う）'!G19</f>
        <v>360</v>
      </c>
      <c r="F27" s="77">
        <f>'作業用（使う）'!H19</f>
        <v>20</v>
      </c>
      <c r="G27" s="77">
        <f>'作業用（使う）'!L19</f>
        <v>5</v>
      </c>
      <c r="H27" s="77">
        <f>'作業用（使う）'!M19</f>
        <v>251</v>
      </c>
      <c r="I27" s="77">
        <f>'作業用（使う）'!N19</f>
        <v>134</v>
      </c>
      <c r="J27" s="77">
        <f>'作業用（使う）'!O19</f>
        <v>385</v>
      </c>
      <c r="K27" s="77">
        <f>'作業用（使う）'!P19</f>
        <v>29769</v>
      </c>
      <c r="L27" s="29"/>
      <c r="M27" s="29"/>
      <c r="N27" s="29"/>
      <c r="O27" s="29"/>
    </row>
    <row r="28" spans="1:15" ht="18.95" customHeight="1" x14ac:dyDescent="0.15">
      <c r="A28" s="21"/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29"/>
      <c r="M28" s="29"/>
      <c r="N28" s="29"/>
      <c r="O28" s="29"/>
    </row>
    <row r="29" spans="1:15" ht="18.95" customHeight="1" x14ac:dyDescent="0.15">
      <c r="A29" s="39" t="s">
        <v>30</v>
      </c>
      <c r="B29" s="76">
        <f>SUM(B31,B37,B34,B42)</f>
        <v>110</v>
      </c>
      <c r="C29" s="76">
        <f t="shared" ref="C29:K29" si="2">SUM(C31,C37,C34,C42)</f>
        <v>59</v>
      </c>
      <c r="D29" s="76">
        <f t="shared" si="2"/>
        <v>8</v>
      </c>
      <c r="E29" s="76">
        <f t="shared" si="2"/>
        <v>159</v>
      </c>
      <c r="F29" s="76">
        <f t="shared" si="2"/>
        <v>4</v>
      </c>
      <c r="G29" s="76">
        <f t="shared" si="2"/>
        <v>14</v>
      </c>
      <c r="H29" s="76">
        <f t="shared" si="2"/>
        <v>159</v>
      </c>
      <c r="I29" s="76">
        <f t="shared" si="2"/>
        <v>18</v>
      </c>
      <c r="J29" s="76">
        <f t="shared" si="2"/>
        <v>177</v>
      </c>
      <c r="K29" s="76">
        <f t="shared" si="2"/>
        <v>15029</v>
      </c>
      <c r="L29" s="29"/>
      <c r="M29" s="29"/>
      <c r="N29" s="29"/>
      <c r="O29" s="29"/>
    </row>
    <row r="30" spans="1:15" ht="18.95" customHeight="1" x14ac:dyDescent="0.15">
      <c r="A30" s="22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29"/>
      <c r="M30" s="29"/>
      <c r="N30" s="29"/>
      <c r="O30" s="29"/>
    </row>
    <row r="31" spans="1:15" ht="18.95" customHeight="1" x14ac:dyDescent="0.15">
      <c r="A31" s="22" t="s">
        <v>31</v>
      </c>
      <c r="B31" s="77">
        <f>B32</f>
        <v>21</v>
      </c>
      <c r="C31" s="77">
        <f t="shared" ref="C31:K31" si="3">C32</f>
        <v>4</v>
      </c>
      <c r="D31" s="77">
        <f t="shared" si="3"/>
        <v>0</v>
      </c>
      <c r="E31" s="77">
        <f t="shared" si="3"/>
        <v>15</v>
      </c>
      <c r="F31" s="77">
        <f t="shared" si="3"/>
        <v>4</v>
      </c>
      <c r="G31" s="77">
        <f t="shared" si="3"/>
        <v>6</v>
      </c>
      <c r="H31" s="77">
        <f t="shared" si="3"/>
        <v>25</v>
      </c>
      <c r="I31" s="77">
        <f t="shared" si="3"/>
        <v>0</v>
      </c>
      <c r="J31" s="77">
        <f t="shared" si="3"/>
        <v>25</v>
      </c>
      <c r="K31" s="77">
        <f t="shared" si="3"/>
        <v>2496</v>
      </c>
      <c r="L31" s="29"/>
      <c r="M31" s="29"/>
      <c r="N31" s="29"/>
      <c r="O31" s="29"/>
    </row>
    <row r="32" spans="1:15" ht="18.95" customHeight="1" x14ac:dyDescent="0.15">
      <c r="A32" s="42" t="s">
        <v>88</v>
      </c>
      <c r="B32" s="77">
        <f>'作業用（使う）'!B22</f>
        <v>21</v>
      </c>
      <c r="C32" s="77">
        <f>'作業用（使う）'!C22</f>
        <v>4</v>
      </c>
      <c r="D32" s="77">
        <f>'作業用（使う）'!F22</f>
        <v>0</v>
      </c>
      <c r="E32" s="77">
        <f>'作業用（使う）'!G22</f>
        <v>15</v>
      </c>
      <c r="F32" s="78">
        <f>'作業用（使う）'!H22</f>
        <v>4</v>
      </c>
      <c r="G32" s="77">
        <f>'作業用（使う）'!L22</f>
        <v>6</v>
      </c>
      <c r="H32" s="78">
        <f>'作業用（使う）'!M22</f>
        <v>25</v>
      </c>
      <c r="I32" s="77">
        <f>'作業用（使う）'!N22</f>
        <v>0</v>
      </c>
      <c r="J32" s="77">
        <f>'作業用（使う）'!O22</f>
        <v>25</v>
      </c>
      <c r="K32" s="78">
        <f>'作業用（使う）'!P22</f>
        <v>2496</v>
      </c>
      <c r="L32" s="29"/>
      <c r="M32" s="29"/>
      <c r="N32" s="29"/>
      <c r="O32" s="29"/>
    </row>
    <row r="33" spans="1:15" ht="18.95" customHeight="1" x14ac:dyDescent="0.15">
      <c r="A33" s="22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29"/>
      <c r="M33" s="29"/>
      <c r="N33" s="29"/>
      <c r="O33" s="29"/>
    </row>
    <row r="34" spans="1:15" ht="18.95" customHeight="1" x14ac:dyDescent="0.15">
      <c r="A34" s="22" t="s">
        <v>32</v>
      </c>
      <c r="B34" s="77">
        <f>B35</f>
        <v>18</v>
      </c>
      <c r="C34" s="77">
        <f t="shared" ref="C34:K34" si="4">C35</f>
        <v>0</v>
      </c>
      <c r="D34" s="77">
        <f t="shared" si="4"/>
        <v>1</v>
      </c>
      <c r="E34" s="77">
        <f t="shared" si="4"/>
        <v>19</v>
      </c>
      <c r="F34" s="77">
        <f t="shared" si="4"/>
        <v>0</v>
      </c>
      <c r="G34" s="77">
        <f t="shared" si="4"/>
        <v>0</v>
      </c>
      <c r="H34" s="77">
        <f t="shared" si="4"/>
        <v>14</v>
      </c>
      <c r="I34" s="77">
        <f t="shared" si="4"/>
        <v>5</v>
      </c>
      <c r="J34" s="77">
        <f t="shared" si="4"/>
        <v>19</v>
      </c>
      <c r="K34" s="77">
        <f t="shared" si="4"/>
        <v>2258</v>
      </c>
      <c r="L34" s="29"/>
      <c r="M34" s="29"/>
      <c r="N34" s="29"/>
      <c r="O34" s="29"/>
    </row>
    <row r="35" spans="1:15" ht="18.95" customHeight="1" x14ac:dyDescent="0.15">
      <c r="A35" s="42" t="s">
        <v>84</v>
      </c>
      <c r="B35" s="77">
        <f>'作業用（使う）'!B24</f>
        <v>18</v>
      </c>
      <c r="C35" s="77">
        <f>'作業用（使う）'!C24</f>
        <v>0</v>
      </c>
      <c r="D35" s="78">
        <f>'作業用（使う）'!F24</f>
        <v>1</v>
      </c>
      <c r="E35" s="78">
        <f>'作業用（使う）'!G24</f>
        <v>19</v>
      </c>
      <c r="F35" s="78">
        <f>'作業用（使う）'!H24</f>
        <v>0</v>
      </c>
      <c r="G35" s="77">
        <f>'作業用（使う）'!L24</f>
        <v>0</v>
      </c>
      <c r="H35" s="78">
        <f>'作業用（使う）'!M24</f>
        <v>14</v>
      </c>
      <c r="I35" s="78">
        <f>'作業用（使う）'!N24</f>
        <v>5</v>
      </c>
      <c r="J35" s="78">
        <f>'作業用（使う）'!O24</f>
        <v>19</v>
      </c>
      <c r="K35" s="78">
        <f>'作業用（使う）'!P24</f>
        <v>2258</v>
      </c>
      <c r="L35" s="29"/>
      <c r="M35" s="29"/>
      <c r="N35" s="29"/>
      <c r="O35" s="29"/>
    </row>
    <row r="36" spans="1:15" ht="18.95" customHeight="1" x14ac:dyDescent="0.15">
      <c r="A36" s="22"/>
      <c r="B36" s="77"/>
      <c r="C36" s="78"/>
      <c r="D36" s="78"/>
      <c r="E36" s="78"/>
      <c r="F36" s="78"/>
      <c r="G36" s="78"/>
      <c r="H36" s="81"/>
      <c r="I36" s="78"/>
      <c r="J36" s="78"/>
      <c r="K36" s="78"/>
      <c r="L36" s="29"/>
      <c r="M36" s="29"/>
      <c r="N36" s="29"/>
      <c r="O36" s="29"/>
    </row>
    <row r="37" spans="1:15" ht="18.95" customHeight="1" x14ac:dyDescent="0.15">
      <c r="A37" s="22" t="s">
        <v>33</v>
      </c>
      <c r="B37" s="78">
        <f>SUM(B38:B40)</f>
        <v>68</v>
      </c>
      <c r="C37" s="78">
        <f t="shared" ref="C37:K37" si="5">SUM(C38:C40)</f>
        <v>55</v>
      </c>
      <c r="D37" s="78">
        <f t="shared" si="5"/>
        <v>7</v>
      </c>
      <c r="E37" s="78">
        <f t="shared" si="5"/>
        <v>122</v>
      </c>
      <c r="F37" s="78">
        <f t="shared" si="5"/>
        <v>0</v>
      </c>
      <c r="G37" s="78">
        <f t="shared" si="5"/>
        <v>8</v>
      </c>
      <c r="H37" s="78">
        <f t="shared" si="5"/>
        <v>117</v>
      </c>
      <c r="I37" s="78">
        <f t="shared" si="5"/>
        <v>13</v>
      </c>
      <c r="J37" s="78">
        <f t="shared" si="5"/>
        <v>130</v>
      </c>
      <c r="K37" s="78">
        <f t="shared" si="5"/>
        <v>9959</v>
      </c>
      <c r="L37" s="29"/>
      <c r="M37" s="29"/>
      <c r="N37" s="29"/>
      <c r="O37" s="29"/>
    </row>
    <row r="38" spans="1:15" ht="18.95" customHeight="1" x14ac:dyDescent="0.15">
      <c r="A38" s="42" t="s">
        <v>86</v>
      </c>
      <c r="B38" s="77">
        <f>'作業用（使う）'!B26</f>
        <v>0</v>
      </c>
      <c r="C38" s="78">
        <f>'作業用（使う）'!C26</f>
        <v>0</v>
      </c>
      <c r="D38" s="78">
        <f>'作業用（使う）'!F26</f>
        <v>0</v>
      </c>
      <c r="E38" s="78">
        <f>'作業用（使う）'!G26</f>
        <v>0</v>
      </c>
      <c r="F38" s="78">
        <f>'作業用（使う）'!H26</f>
        <v>0</v>
      </c>
      <c r="G38" s="77">
        <f>'作業用（使う）'!L26</f>
        <v>0</v>
      </c>
      <c r="H38" s="78">
        <f>'作業用（使う）'!M26</f>
        <v>0</v>
      </c>
      <c r="I38" s="78">
        <f>'作業用（使う）'!N26</f>
        <v>0</v>
      </c>
      <c r="J38" s="78">
        <f>'作業用（使う）'!O26</f>
        <v>0</v>
      </c>
      <c r="K38" s="78">
        <f>'作業用（使う）'!P26</f>
        <v>0</v>
      </c>
      <c r="L38" s="29"/>
      <c r="M38" s="29"/>
      <c r="N38" s="29"/>
      <c r="O38" s="29"/>
    </row>
    <row r="39" spans="1:15" ht="18.95" customHeight="1" x14ac:dyDescent="0.15">
      <c r="A39" s="42" t="s">
        <v>87</v>
      </c>
      <c r="B39" s="77">
        <f>'作業用（使う）'!B27</f>
        <v>43</v>
      </c>
      <c r="C39" s="78">
        <f>'作業用（使う）'!C27</f>
        <v>39</v>
      </c>
      <c r="D39" s="78">
        <f>'作業用（使う）'!F27</f>
        <v>6</v>
      </c>
      <c r="E39" s="78">
        <f>'作業用（使う）'!G27</f>
        <v>83</v>
      </c>
      <c r="F39" s="78">
        <f>'作業用（使う）'!H27</f>
        <v>0</v>
      </c>
      <c r="G39" s="77">
        <f>'作業用（使う）'!L27</f>
        <v>5</v>
      </c>
      <c r="H39" s="78">
        <f>'作業用（使う）'!M27</f>
        <v>85</v>
      </c>
      <c r="I39" s="78">
        <f>'作業用（使う）'!N27</f>
        <v>3</v>
      </c>
      <c r="J39" s="78">
        <f>'作業用（使う）'!O27</f>
        <v>88</v>
      </c>
      <c r="K39" s="78">
        <f>'作業用（使う）'!P27</f>
        <v>6587</v>
      </c>
      <c r="L39" s="29"/>
      <c r="M39" s="29"/>
      <c r="N39" s="29"/>
      <c r="O39" s="29"/>
    </row>
    <row r="40" spans="1:15" ht="18.95" customHeight="1" x14ac:dyDescent="0.15">
      <c r="A40" s="42" t="s">
        <v>85</v>
      </c>
      <c r="B40" s="77">
        <f>'作業用（使う）'!B28</f>
        <v>25</v>
      </c>
      <c r="C40" s="78">
        <f>'作業用（使う）'!C28</f>
        <v>16</v>
      </c>
      <c r="D40" s="78">
        <f>'作業用（使う）'!F28</f>
        <v>1</v>
      </c>
      <c r="E40" s="78">
        <f>'作業用（使う）'!G28</f>
        <v>39</v>
      </c>
      <c r="F40" s="78">
        <f>'作業用（使う）'!H28</f>
        <v>0</v>
      </c>
      <c r="G40" s="77">
        <f>'作業用（使う）'!L28</f>
        <v>3</v>
      </c>
      <c r="H40" s="78">
        <f>'作業用（使う）'!M28</f>
        <v>32</v>
      </c>
      <c r="I40" s="78">
        <f>'作業用（使う）'!N28</f>
        <v>10</v>
      </c>
      <c r="J40" s="78">
        <f>'作業用（使う）'!O28</f>
        <v>42</v>
      </c>
      <c r="K40" s="78">
        <f>'作業用（使う）'!P28</f>
        <v>3372</v>
      </c>
      <c r="L40" s="29"/>
      <c r="M40" s="29"/>
      <c r="N40" s="29"/>
      <c r="O40" s="29"/>
    </row>
    <row r="41" spans="1:15" ht="18.95" customHeight="1" x14ac:dyDescent="0.15">
      <c r="A41" s="22"/>
      <c r="B41" s="77"/>
      <c r="C41" s="78"/>
      <c r="D41" s="78"/>
      <c r="E41" s="78"/>
      <c r="F41" s="78"/>
      <c r="G41" s="78"/>
      <c r="H41" s="78"/>
      <c r="I41" s="78"/>
      <c r="J41" s="78"/>
      <c r="K41" s="78"/>
      <c r="L41" s="29"/>
      <c r="M41" s="29"/>
      <c r="N41" s="29"/>
      <c r="O41" s="29"/>
    </row>
    <row r="42" spans="1:15" ht="18.95" customHeight="1" x14ac:dyDescent="0.15">
      <c r="A42" s="22" t="s">
        <v>34</v>
      </c>
      <c r="B42" s="77">
        <f t="shared" ref="B42:K42" si="6">B43</f>
        <v>3</v>
      </c>
      <c r="C42" s="77">
        <f t="shared" si="6"/>
        <v>0</v>
      </c>
      <c r="D42" s="77">
        <f t="shared" si="6"/>
        <v>0</v>
      </c>
      <c r="E42" s="77">
        <f t="shared" si="6"/>
        <v>3</v>
      </c>
      <c r="F42" s="77">
        <f t="shared" si="6"/>
        <v>0</v>
      </c>
      <c r="G42" s="77">
        <f t="shared" si="6"/>
        <v>0</v>
      </c>
      <c r="H42" s="77">
        <f t="shared" si="6"/>
        <v>3</v>
      </c>
      <c r="I42" s="77">
        <f t="shared" si="6"/>
        <v>0</v>
      </c>
      <c r="J42" s="77">
        <f t="shared" si="6"/>
        <v>3</v>
      </c>
      <c r="K42" s="77">
        <f t="shared" si="6"/>
        <v>316</v>
      </c>
      <c r="L42" s="29"/>
      <c r="M42" s="29"/>
      <c r="N42" s="29"/>
      <c r="O42" s="29"/>
    </row>
    <row r="43" spans="1:15" ht="18.95" customHeight="1" x14ac:dyDescent="0.15">
      <c r="A43" s="42" t="s">
        <v>35</v>
      </c>
      <c r="B43" s="77">
        <f>'作業用（使う）'!B30</f>
        <v>3</v>
      </c>
      <c r="C43" s="77">
        <f>'作業用（使う）'!C30</f>
        <v>0</v>
      </c>
      <c r="D43" s="77">
        <f>'作業用（使う）'!F30</f>
        <v>0</v>
      </c>
      <c r="E43" s="77">
        <f>'作業用（使う）'!G30</f>
        <v>3</v>
      </c>
      <c r="F43" s="77">
        <f>'作業用（使う）'!H30</f>
        <v>0</v>
      </c>
      <c r="G43" s="77">
        <f>'作業用（使う）'!L30</f>
        <v>0</v>
      </c>
      <c r="H43" s="77">
        <f>'作業用（使う）'!M30</f>
        <v>3</v>
      </c>
      <c r="I43" s="77">
        <f>'作業用（使う）'!N30</f>
        <v>0</v>
      </c>
      <c r="J43" s="77">
        <f>'作業用（使う）'!O30</f>
        <v>3</v>
      </c>
      <c r="K43" s="77">
        <f>'作業用（使う）'!P30</f>
        <v>316</v>
      </c>
      <c r="L43" s="29"/>
      <c r="M43" s="29"/>
      <c r="N43" s="29"/>
      <c r="O43" s="29"/>
    </row>
    <row r="44" spans="1:15" ht="18.95" customHeight="1" x14ac:dyDescent="0.15">
      <c r="A44" s="22"/>
      <c r="B44" s="30"/>
      <c r="C44" s="30"/>
      <c r="D44" s="30"/>
      <c r="E44" s="30"/>
      <c r="F44" s="30"/>
      <c r="G44" s="30"/>
      <c r="H44" s="30"/>
      <c r="I44" s="30"/>
      <c r="J44" s="30"/>
      <c r="K44" s="30"/>
    </row>
    <row r="45" spans="1:15" ht="18.95" customHeight="1" x14ac:dyDescent="0.15">
      <c r="A45" s="23"/>
      <c r="B45" s="31"/>
      <c r="C45" s="31"/>
      <c r="D45" s="31"/>
      <c r="E45" s="31"/>
      <c r="F45" s="31"/>
      <c r="G45" s="31"/>
      <c r="H45" s="31"/>
      <c r="I45" s="31"/>
      <c r="J45" s="31"/>
      <c r="K45" s="31"/>
    </row>
    <row r="46" spans="1:15" ht="13.5" customHeight="1" x14ac:dyDescent="0.15">
      <c r="A46" s="14"/>
      <c r="B46" s="2"/>
      <c r="C46" s="2"/>
      <c r="D46" s="2"/>
      <c r="E46" s="2"/>
      <c r="F46" s="2"/>
      <c r="G46" s="2"/>
      <c r="I46" s="2"/>
      <c r="J46" s="2"/>
      <c r="K46" s="2"/>
    </row>
    <row r="47" spans="1:15" x14ac:dyDescent="0.15">
      <c r="B47" s="2"/>
      <c r="C47" s="2"/>
      <c r="D47" s="2"/>
      <c r="E47" s="2"/>
      <c r="F47" s="2"/>
      <c r="G47" s="2"/>
      <c r="H47" s="2"/>
    </row>
    <row r="48" spans="1:15" x14ac:dyDescent="0.15"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2:11" x14ac:dyDescent="0.15"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2:11" x14ac:dyDescent="0.15">
      <c r="B50" s="2"/>
      <c r="C50" s="2"/>
      <c r="D50" s="2"/>
      <c r="E50" s="2"/>
      <c r="F50" s="2"/>
      <c r="G50" s="2"/>
      <c r="I50" s="2"/>
      <c r="J50" s="2"/>
      <c r="K50" s="2"/>
    </row>
    <row r="51" spans="2:11" x14ac:dyDescent="0.15">
      <c r="B51" s="2"/>
      <c r="C51" s="2"/>
      <c r="D51" s="2"/>
      <c r="E51" s="2"/>
      <c r="F51" s="2"/>
      <c r="G51" s="2"/>
    </row>
    <row r="52" spans="2:11" x14ac:dyDescent="0.15">
      <c r="B52" s="2"/>
      <c r="C52" s="2"/>
      <c r="D52" s="2"/>
      <c r="E52" s="2"/>
      <c r="F52" s="2"/>
      <c r="G52" s="2"/>
    </row>
    <row r="53" spans="2:11" x14ac:dyDescent="0.15">
      <c r="B53" s="2"/>
      <c r="C53" s="2"/>
      <c r="D53" s="2"/>
      <c r="E53" s="2"/>
      <c r="F53" s="2"/>
      <c r="G53" s="2"/>
    </row>
    <row r="54" spans="2:11" x14ac:dyDescent="0.15">
      <c r="B54" s="2"/>
      <c r="C54" s="2"/>
      <c r="D54" s="2"/>
      <c r="E54" s="2"/>
      <c r="F54" s="2"/>
      <c r="G54" s="2"/>
    </row>
    <row r="55" spans="2:11" x14ac:dyDescent="0.15">
      <c r="B55" s="2"/>
      <c r="C55" s="2"/>
      <c r="D55" s="2"/>
      <c r="E55" s="2"/>
      <c r="F55" s="2"/>
      <c r="G55" s="2"/>
    </row>
    <row r="56" spans="2:11" x14ac:dyDescent="0.15">
      <c r="B56" s="2"/>
      <c r="C56" s="2"/>
      <c r="D56" s="2"/>
      <c r="E56" s="2"/>
      <c r="F56" s="2"/>
      <c r="G56" s="2"/>
    </row>
    <row r="57" spans="2:11" x14ac:dyDescent="0.15">
      <c r="B57" s="2"/>
      <c r="C57" s="2"/>
      <c r="D57" s="2"/>
      <c r="E57" s="2"/>
      <c r="F57" s="2"/>
      <c r="G57" s="2"/>
    </row>
    <row r="58" spans="2:11" x14ac:dyDescent="0.15">
      <c r="B58" s="2"/>
      <c r="C58" s="2"/>
      <c r="D58" s="2"/>
      <c r="E58" s="2"/>
      <c r="F58" s="2"/>
      <c r="G58" s="2"/>
    </row>
    <row r="59" spans="2:11" x14ac:dyDescent="0.15">
      <c r="B59" s="2"/>
      <c r="C59" s="2"/>
      <c r="D59" s="2"/>
      <c r="E59" s="2"/>
      <c r="F59" s="2"/>
      <c r="G59" s="2"/>
    </row>
    <row r="60" spans="2:11" x14ac:dyDescent="0.15">
      <c r="B60" s="2"/>
      <c r="C60" s="2"/>
      <c r="D60" s="2"/>
      <c r="E60" s="2"/>
      <c r="F60" s="2"/>
      <c r="G60" s="2"/>
      <c r="H60" s="2"/>
    </row>
    <row r="61" spans="2:11" x14ac:dyDescent="0.15"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2:11" x14ac:dyDescent="0.15">
      <c r="B62" s="2"/>
      <c r="C62" s="2"/>
      <c r="D62" s="2"/>
      <c r="E62" s="2"/>
      <c r="F62" s="2"/>
      <c r="G62" s="2"/>
      <c r="H62" s="2"/>
      <c r="I62" s="2"/>
      <c r="J62" s="2"/>
      <c r="K62" s="2"/>
    </row>
    <row r="63" spans="2:11" x14ac:dyDescent="0.15">
      <c r="B63" s="2"/>
      <c r="C63" s="2"/>
      <c r="D63" s="2"/>
      <c r="E63" s="2"/>
      <c r="F63" s="2"/>
      <c r="G63" s="2"/>
      <c r="I63" s="2"/>
      <c r="J63" s="2"/>
      <c r="K63" s="2"/>
    </row>
    <row r="64" spans="2:11" x14ac:dyDescent="0.15">
      <c r="B64" s="2"/>
      <c r="C64" s="2"/>
      <c r="D64" s="2"/>
      <c r="E64" s="2"/>
      <c r="F64" s="2"/>
      <c r="G64" s="2"/>
    </row>
    <row r="65" spans="2:7" x14ac:dyDescent="0.15">
      <c r="B65" s="2"/>
      <c r="C65" s="2"/>
      <c r="D65" s="2"/>
      <c r="E65" s="2"/>
      <c r="F65" s="2"/>
      <c r="G65" s="2"/>
    </row>
    <row r="66" spans="2:7" x14ac:dyDescent="0.15">
      <c r="B66" s="2"/>
      <c r="C66" s="2"/>
      <c r="D66" s="2"/>
      <c r="E66" s="2"/>
      <c r="F66" s="2"/>
      <c r="G66" s="2"/>
    </row>
    <row r="67" spans="2:7" x14ac:dyDescent="0.15">
      <c r="B67" s="2"/>
      <c r="C67" s="2"/>
      <c r="D67" s="2"/>
      <c r="E67" s="2"/>
      <c r="F67" s="2"/>
      <c r="G67" s="2"/>
    </row>
    <row r="68" spans="2:7" x14ac:dyDescent="0.15">
      <c r="B68" s="2"/>
      <c r="C68" s="2"/>
      <c r="D68" s="2"/>
      <c r="E68" s="2"/>
      <c r="F68" s="2"/>
      <c r="G68" s="2"/>
    </row>
    <row r="69" spans="2:7" x14ac:dyDescent="0.15">
      <c r="B69" s="2"/>
      <c r="C69" s="2"/>
      <c r="D69" s="2"/>
      <c r="E69" s="2"/>
      <c r="F69" s="2"/>
      <c r="G69" s="2"/>
    </row>
    <row r="70" spans="2:7" x14ac:dyDescent="0.15">
      <c r="B70" s="2"/>
      <c r="C70" s="2"/>
      <c r="D70" s="2"/>
      <c r="E70" s="2"/>
      <c r="F70" s="2"/>
      <c r="G70" s="2"/>
    </row>
    <row r="71" spans="2:7" x14ac:dyDescent="0.15">
      <c r="B71" s="2"/>
      <c r="C71" s="2"/>
      <c r="D71" s="2"/>
      <c r="E71" s="2"/>
      <c r="F71" s="2"/>
      <c r="G71" s="2"/>
    </row>
    <row r="72" spans="2:7" x14ac:dyDescent="0.15">
      <c r="B72" s="2"/>
      <c r="C72" s="2"/>
      <c r="D72" s="2"/>
      <c r="E72" s="2"/>
      <c r="F72" s="2"/>
      <c r="G72" s="2"/>
    </row>
    <row r="73" spans="2:7" x14ac:dyDescent="0.15">
      <c r="B73" s="2"/>
      <c r="C73" s="2"/>
      <c r="D73" s="2"/>
      <c r="E73" s="2"/>
      <c r="F73" s="2"/>
      <c r="G73" s="2"/>
    </row>
    <row r="74" spans="2:7" x14ac:dyDescent="0.15">
      <c r="B74" s="2"/>
      <c r="C74" s="2"/>
      <c r="D74" s="2"/>
      <c r="E74" s="2"/>
      <c r="F74" s="2"/>
      <c r="G74" s="2"/>
    </row>
    <row r="75" spans="2:7" x14ac:dyDescent="0.15">
      <c r="B75" s="2"/>
      <c r="C75" s="2"/>
      <c r="D75" s="2"/>
      <c r="E75" s="2"/>
      <c r="F75" s="2"/>
      <c r="G75" s="2"/>
    </row>
    <row r="76" spans="2:7" x14ac:dyDescent="0.15">
      <c r="B76" s="2"/>
      <c r="C76" s="2"/>
      <c r="D76" s="2"/>
      <c r="E76" s="2"/>
      <c r="F76" s="2"/>
      <c r="G76" s="2"/>
    </row>
    <row r="77" spans="2:7" x14ac:dyDescent="0.15">
      <c r="B77" s="2"/>
      <c r="C77" s="2"/>
      <c r="D77" s="2"/>
      <c r="E77" s="2"/>
      <c r="F77" s="2"/>
      <c r="G77" s="2"/>
    </row>
    <row r="78" spans="2:7" x14ac:dyDescent="0.15">
      <c r="B78" s="2"/>
      <c r="C78" s="2"/>
      <c r="D78" s="2"/>
      <c r="E78" s="2"/>
      <c r="F78" s="2"/>
      <c r="G78" s="2"/>
    </row>
    <row r="79" spans="2:7" x14ac:dyDescent="0.15">
      <c r="B79" s="2"/>
      <c r="C79" s="2"/>
      <c r="D79" s="2"/>
      <c r="E79" s="2"/>
      <c r="F79" s="2"/>
      <c r="G79" s="2"/>
    </row>
    <row r="80" spans="2:7" x14ac:dyDescent="0.15">
      <c r="B80" s="2"/>
      <c r="C80" s="2"/>
      <c r="D80" s="2"/>
      <c r="E80" s="2"/>
      <c r="F80" s="2"/>
      <c r="G80" s="2"/>
    </row>
    <row r="81" spans="2:7" x14ac:dyDescent="0.15">
      <c r="B81" s="2"/>
      <c r="C81" s="2"/>
      <c r="D81" s="2"/>
      <c r="E81" s="2"/>
      <c r="F81" s="2"/>
      <c r="G81" s="2"/>
    </row>
    <row r="82" spans="2:7" x14ac:dyDescent="0.15">
      <c r="B82" s="2"/>
      <c r="C82" s="2"/>
      <c r="D82" s="2"/>
      <c r="E82" s="2"/>
      <c r="F82" s="2"/>
      <c r="G82" s="2"/>
    </row>
    <row r="83" spans="2:7" x14ac:dyDescent="0.15">
      <c r="B83" s="2"/>
      <c r="C83" s="2"/>
      <c r="D83" s="2"/>
      <c r="E83" s="2"/>
      <c r="F83" s="2"/>
      <c r="G83" s="2"/>
    </row>
    <row r="84" spans="2:7" x14ac:dyDescent="0.15">
      <c r="B84" s="2"/>
      <c r="C84" s="2"/>
      <c r="D84" s="2"/>
      <c r="E84" s="2"/>
      <c r="F84" s="2"/>
      <c r="G84" s="2"/>
    </row>
    <row r="85" spans="2:7" x14ac:dyDescent="0.15">
      <c r="B85" s="2"/>
      <c r="C85" s="2"/>
      <c r="D85" s="2"/>
      <c r="E85" s="2"/>
      <c r="F85" s="2"/>
      <c r="G85" s="2"/>
    </row>
    <row r="86" spans="2:7" x14ac:dyDescent="0.15">
      <c r="B86" s="2"/>
      <c r="C86" s="2"/>
      <c r="D86" s="2"/>
      <c r="E86" s="2"/>
      <c r="F86" s="2"/>
      <c r="G86" s="2"/>
    </row>
    <row r="87" spans="2:7" x14ac:dyDescent="0.15">
      <c r="B87" s="2"/>
      <c r="C87" s="2"/>
      <c r="D87" s="2"/>
      <c r="E87" s="2"/>
      <c r="F87" s="2"/>
      <c r="G87" s="2"/>
    </row>
    <row r="88" spans="2:7" x14ac:dyDescent="0.15">
      <c r="B88" s="2"/>
      <c r="C88" s="2"/>
      <c r="D88" s="2"/>
      <c r="E88" s="2"/>
      <c r="F88" s="2"/>
      <c r="G88" s="2"/>
    </row>
    <row r="89" spans="2:7" x14ac:dyDescent="0.15">
      <c r="B89" s="2"/>
      <c r="C89" s="2"/>
      <c r="D89" s="2"/>
      <c r="E89" s="2"/>
      <c r="F89" s="2"/>
      <c r="G89" s="2"/>
    </row>
    <row r="90" spans="2:7" x14ac:dyDescent="0.15">
      <c r="B90" s="2"/>
      <c r="C90" s="2"/>
      <c r="D90" s="2"/>
      <c r="E90" s="2"/>
      <c r="F90" s="2"/>
      <c r="G90" s="2"/>
    </row>
    <row r="91" spans="2:7" x14ac:dyDescent="0.15">
      <c r="B91" s="2"/>
      <c r="C91" s="2"/>
      <c r="D91" s="2"/>
      <c r="E91" s="2"/>
      <c r="F91" s="2"/>
      <c r="G91" s="2"/>
    </row>
    <row r="92" spans="2:7" x14ac:dyDescent="0.15">
      <c r="B92" s="2"/>
      <c r="C92" s="2"/>
      <c r="D92" s="2"/>
      <c r="E92" s="2"/>
      <c r="F92" s="2"/>
      <c r="G92" s="2"/>
    </row>
    <row r="93" spans="2:7" x14ac:dyDescent="0.15">
      <c r="B93" s="2"/>
      <c r="C93" s="2"/>
      <c r="D93" s="2"/>
      <c r="E93" s="2"/>
      <c r="F93" s="2"/>
      <c r="G93" s="2"/>
    </row>
    <row r="94" spans="2:7" x14ac:dyDescent="0.15">
      <c r="B94" s="2"/>
      <c r="C94" s="2"/>
      <c r="D94" s="2"/>
      <c r="E94" s="2"/>
      <c r="F94" s="2"/>
      <c r="G94" s="2"/>
    </row>
    <row r="95" spans="2:7" x14ac:dyDescent="0.15">
      <c r="B95" s="2"/>
      <c r="C95" s="2"/>
      <c r="D95" s="2"/>
      <c r="E95" s="2"/>
      <c r="F95" s="2"/>
      <c r="G95" s="2"/>
    </row>
    <row r="96" spans="2:7" x14ac:dyDescent="0.15">
      <c r="B96" s="2"/>
      <c r="C96" s="2"/>
      <c r="D96" s="2"/>
      <c r="E96" s="2"/>
      <c r="F96" s="2"/>
      <c r="G96" s="2"/>
    </row>
    <row r="97" spans="1:7" x14ac:dyDescent="0.15">
      <c r="A97" s="2"/>
      <c r="B97" s="2"/>
      <c r="C97" s="2"/>
      <c r="D97" s="2"/>
      <c r="E97" s="2"/>
      <c r="F97" s="2"/>
      <c r="G97" s="2"/>
    </row>
  </sheetData>
  <phoneticPr fontId="2"/>
  <pageMargins left="0.78700000000000003" right="0.78700000000000003" top="0.78" bottom="0.98399999999999999" header="0.51200000000000001" footer="0.51200000000000001"/>
  <pageSetup paperSize="9" scale="77" orientation="portrait" r:id="rId1"/>
  <headerFooter alignWithMargins="0"/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P3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4.25" x14ac:dyDescent="0.15"/>
  <cols>
    <col min="1" max="1" width="13.75" style="47" bestFit="1" customWidth="1"/>
    <col min="2" max="5" width="9.625" style="47" customWidth="1"/>
    <col min="6" max="6" width="9.625" style="71" customWidth="1"/>
    <col min="7" max="11" width="9.625" style="47" customWidth="1"/>
    <col min="12" max="12" width="9.625" style="71" customWidth="1"/>
    <col min="13" max="16" width="9.625" style="47" customWidth="1"/>
    <col min="17" max="16384" width="9" style="47"/>
  </cols>
  <sheetData>
    <row r="1" spans="1:16" x14ac:dyDescent="0.15">
      <c r="A1" s="46"/>
    </row>
    <row r="2" spans="1:16" ht="15" customHeight="1" x14ac:dyDescent="0.15">
      <c r="A2" s="90"/>
      <c r="B2" s="89" t="s">
        <v>40</v>
      </c>
      <c r="C2" s="89"/>
      <c r="D2" s="89"/>
      <c r="E2" s="89"/>
      <c r="F2" s="89"/>
      <c r="G2" s="89" t="s">
        <v>41</v>
      </c>
      <c r="H2" s="89"/>
      <c r="I2" s="89"/>
      <c r="J2" s="89"/>
      <c r="K2" s="89"/>
      <c r="L2" s="89"/>
      <c r="M2" s="89" t="s">
        <v>42</v>
      </c>
      <c r="N2" s="89"/>
      <c r="O2" s="89" t="s">
        <v>43</v>
      </c>
      <c r="P2" s="89"/>
    </row>
    <row r="3" spans="1:16" ht="15" customHeight="1" x14ac:dyDescent="0.15">
      <c r="A3" s="90"/>
      <c r="B3" s="89" t="s">
        <v>44</v>
      </c>
      <c r="C3" s="89" t="s">
        <v>45</v>
      </c>
      <c r="D3" s="52"/>
      <c r="E3" s="53"/>
      <c r="F3" s="91" t="s">
        <v>48</v>
      </c>
      <c r="G3" s="89" t="s">
        <v>49</v>
      </c>
      <c r="H3" s="89" t="s">
        <v>50</v>
      </c>
      <c r="I3" s="52"/>
      <c r="J3" s="53"/>
      <c r="K3" s="53"/>
      <c r="L3" s="91" t="s">
        <v>48</v>
      </c>
      <c r="M3" s="89" t="s">
        <v>54</v>
      </c>
      <c r="N3" s="89" t="s">
        <v>55</v>
      </c>
      <c r="O3" s="89" t="s">
        <v>56</v>
      </c>
      <c r="P3" s="89" t="s">
        <v>57</v>
      </c>
    </row>
    <row r="4" spans="1:16" x14ac:dyDescent="0.15">
      <c r="A4" s="90"/>
      <c r="B4" s="89"/>
      <c r="C4" s="89"/>
      <c r="D4" s="55" t="s">
        <v>46</v>
      </c>
      <c r="E4" s="56" t="s">
        <v>47</v>
      </c>
      <c r="F4" s="92"/>
      <c r="G4" s="89"/>
      <c r="H4" s="89"/>
      <c r="I4" s="65" t="s">
        <v>51</v>
      </c>
      <c r="J4" s="66" t="s">
        <v>52</v>
      </c>
      <c r="K4" s="56" t="s">
        <v>53</v>
      </c>
      <c r="L4" s="92"/>
      <c r="M4" s="89"/>
      <c r="N4" s="89"/>
      <c r="O4" s="89"/>
      <c r="P4" s="89"/>
    </row>
    <row r="5" spans="1:16" ht="20.25" customHeight="1" x14ac:dyDescent="0.15">
      <c r="A5" s="43" t="s">
        <v>83</v>
      </c>
      <c r="B5" s="48">
        <f t="shared" ref="B5:P5" si="0">+B6+B21+B23+B25+B29</f>
        <v>3114</v>
      </c>
      <c r="C5" s="48">
        <f t="shared" si="0"/>
        <v>2337</v>
      </c>
      <c r="D5" s="57">
        <f t="shared" si="0"/>
        <v>36</v>
      </c>
      <c r="E5" s="58">
        <f t="shared" si="0"/>
        <v>1528</v>
      </c>
      <c r="F5" s="72">
        <f t="shared" si="0"/>
        <v>1564</v>
      </c>
      <c r="G5" s="72">
        <f>+G6+G20</f>
        <v>6278</v>
      </c>
      <c r="H5" s="48">
        <f t="shared" si="0"/>
        <v>24</v>
      </c>
      <c r="I5" s="57">
        <f t="shared" si="0"/>
        <v>237</v>
      </c>
      <c r="J5" s="67">
        <f t="shared" si="0"/>
        <v>0</v>
      </c>
      <c r="K5" s="83">
        <f t="shared" si="0"/>
        <v>476</v>
      </c>
      <c r="L5" s="82">
        <f t="shared" si="0"/>
        <v>713</v>
      </c>
      <c r="M5" s="48">
        <f t="shared" si="0"/>
        <v>4871</v>
      </c>
      <c r="N5" s="48">
        <f t="shared" si="0"/>
        <v>2144</v>
      </c>
      <c r="O5" s="48">
        <f t="shared" si="0"/>
        <v>7015</v>
      </c>
      <c r="P5" s="48">
        <f t="shared" si="0"/>
        <v>605072</v>
      </c>
    </row>
    <row r="6" spans="1:16" ht="20.25" customHeight="1" x14ac:dyDescent="0.15">
      <c r="A6" s="44" t="s">
        <v>71</v>
      </c>
      <c r="B6" s="49">
        <f t="shared" ref="B6:P6" si="1">SUM(B7:B19)</f>
        <v>3004</v>
      </c>
      <c r="C6" s="49">
        <f t="shared" si="1"/>
        <v>2278</v>
      </c>
      <c r="D6" s="59">
        <f t="shared" si="1"/>
        <v>34</v>
      </c>
      <c r="E6" s="60">
        <f t="shared" si="1"/>
        <v>1522</v>
      </c>
      <c r="F6" s="75">
        <f t="shared" si="1"/>
        <v>1556</v>
      </c>
      <c r="G6" s="49">
        <f t="shared" si="1"/>
        <v>6119</v>
      </c>
      <c r="H6" s="49">
        <f t="shared" si="1"/>
        <v>20</v>
      </c>
      <c r="I6" s="59">
        <f t="shared" si="1"/>
        <v>234</v>
      </c>
      <c r="J6" s="68">
        <f t="shared" si="1"/>
        <v>0</v>
      </c>
      <c r="K6" s="60">
        <f t="shared" si="1"/>
        <v>465</v>
      </c>
      <c r="L6" s="49">
        <f t="shared" si="1"/>
        <v>699</v>
      </c>
      <c r="M6" s="49">
        <f t="shared" si="1"/>
        <v>4712</v>
      </c>
      <c r="N6" s="49">
        <f t="shared" si="1"/>
        <v>2126</v>
      </c>
      <c r="O6" s="49">
        <f t="shared" si="1"/>
        <v>6838</v>
      </c>
      <c r="P6" s="49">
        <f t="shared" si="1"/>
        <v>590043</v>
      </c>
    </row>
    <row r="7" spans="1:16" ht="20.25" customHeight="1" x14ac:dyDescent="0.15">
      <c r="A7" s="54" t="s">
        <v>58</v>
      </c>
      <c r="B7" s="74">
        <v>487</v>
      </c>
      <c r="C7" s="74">
        <v>267</v>
      </c>
      <c r="D7" s="84">
        <v>6</v>
      </c>
      <c r="E7" s="85">
        <v>447</v>
      </c>
      <c r="F7" s="74">
        <f>SUM(D7:E7)</f>
        <v>453</v>
      </c>
      <c r="G7" s="74">
        <v>1085</v>
      </c>
      <c r="H7" s="74">
        <v>0</v>
      </c>
      <c r="I7" s="84">
        <v>18</v>
      </c>
      <c r="J7" s="86">
        <v>0</v>
      </c>
      <c r="K7" s="85">
        <v>104</v>
      </c>
      <c r="L7" s="74">
        <f>SUM(I7:K7)</f>
        <v>122</v>
      </c>
      <c r="M7" s="74">
        <v>817</v>
      </c>
      <c r="N7" s="74">
        <v>390</v>
      </c>
      <c r="O7" s="74">
        <v>1207</v>
      </c>
      <c r="P7" s="74">
        <v>114634</v>
      </c>
    </row>
    <row r="8" spans="1:16" ht="20.25" customHeight="1" x14ac:dyDescent="0.15">
      <c r="A8" s="43" t="s">
        <v>59</v>
      </c>
      <c r="B8" s="73">
        <v>393</v>
      </c>
      <c r="C8" s="73">
        <v>456</v>
      </c>
      <c r="D8" s="87">
        <v>15</v>
      </c>
      <c r="E8" s="88">
        <v>144</v>
      </c>
      <c r="F8" s="73">
        <f t="shared" ref="F8:F19" si="2">SUM(D8:E8)</f>
        <v>159</v>
      </c>
      <c r="G8" s="73">
        <v>915</v>
      </c>
      <c r="H8" s="73">
        <v>0</v>
      </c>
      <c r="I8" s="87">
        <v>22</v>
      </c>
      <c r="J8" s="86">
        <v>0</v>
      </c>
      <c r="K8" s="88">
        <v>71</v>
      </c>
      <c r="L8" s="74">
        <f t="shared" ref="L8:L19" si="3">SUM(I8:K8)</f>
        <v>93</v>
      </c>
      <c r="M8" s="73">
        <v>701</v>
      </c>
      <c r="N8" s="73">
        <v>307</v>
      </c>
      <c r="O8" s="74">
        <v>1008</v>
      </c>
      <c r="P8" s="73">
        <v>79839</v>
      </c>
    </row>
    <row r="9" spans="1:16" ht="20.25" customHeight="1" x14ac:dyDescent="0.15">
      <c r="A9" s="43" t="s">
        <v>60</v>
      </c>
      <c r="B9" s="73">
        <v>479</v>
      </c>
      <c r="C9" s="73">
        <v>336</v>
      </c>
      <c r="D9" s="87">
        <v>3</v>
      </c>
      <c r="E9" s="88">
        <v>251</v>
      </c>
      <c r="F9" s="73">
        <f t="shared" si="2"/>
        <v>254</v>
      </c>
      <c r="G9" s="73">
        <v>943</v>
      </c>
      <c r="H9" s="73">
        <v>0</v>
      </c>
      <c r="I9" s="87">
        <v>44</v>
      </c>
      <c r="J9" s="86">
        <v>0</v>
      </c>
      <c r="K9" s="88">
        <v>82</v>
      </c>
      <c r="L9" s="74">
        <f t="shared" si="3"/>
        <v>126</v>
      </c>
      <c r="M9" s="73">
        <v>718</v>
      </c>
      <c r="N9" s="73">
        <v>351</v>
      </c>
      <c r="O9" s="74">
        <v>1069</v>
      </c>
      <c r="P9" s="73">
        <v>91863</v>
      </c>
    </row>
    <row r="10" spans="1:16" ht="20.25" customHeight="1" x14ac:dyDescent="0.15">
      <c r="A10" s="43" t="s">
        <v>61</v>
      </c>
      <c r="B10" s="73">
        <v>82</v>
      </c>
      <c r="C10" s="73">
        <v>58</v>
      </c>
      <c r="D10" s="87">
        <v>4</v>
      </c>
      <c r="E10" s="88">
        <v>9</v>
      </c>
      <c r="F10" s="73">
        <f t="shared" si="2"/>
        <v>13</v>
      </c>
      <c r="G10" s="73">
        <v>138</v>
      </c>
      <c r="H10" s="73">
        <v>0</v>
      </c>
      <c r="I10" s="87">
        <v>0</v>
      </c>
      <c r="J10" s="86">
        <v>0</v>
      </c>
      <c r="K10" s="88">
        <v>15</v>
      </c>
      <c r="L10" s="74">
        <f t="shared" si="3"/>
        <v>15</v>
      </c>
      <c r="M10" s="73">
        <v>122</v>
      </c>
      <c r="N10" s="73">
        <v>31</v>
      </c>
      <c r="O10" s="74">
        <v>153</v>
      </c>
      <c r="P10" s="73">
        <v>12382</v>
      </c>
    </row>
    <row r="11" spans="1:16" ht="20.25" customHeight="1" x14ac:dyDescent="0.15">
      <c r="A11" s="43" t="s">
        <v>62</v>
      </c>
      <c r="B11" s="73">
        <v>285</v>
      </c>
      <c r="C11" s="73">
        <v>125</v>
      </c>
      <c r="D11" s="87">
        <v>1</v>
      </c>
      <c r="E11" s="88">
        <v>156</v>
      </c>
      <c r="F11" s="73">
        <f t="shared" si="2"/>
        <v>157</v>
      </c>
      <c r="G11" s="73">
        <v>528</v>
      </c>
      <c r="H11" s="73">
        <v>0</v>
      </c>
      <c r="I11" s="87">
        <v>9</v>
      </c>
      <c r="J11" s="86">
        <v>0</v>
      </c>
      <c r="K11" s="88">
        <v>30</v>
      </c>
      <c r="L11" s="74">
        <f t="shared" si="3"/>
        <v>39</v>
      </c>
      <c r="M11" s="73">
        <v>402</v>
      </c>
      <c r="N11" s="73">
        <v>165</v>
      </c>
      <c r="O11" s="74">
        <v>567</v>
      </c>
      <c r="P11" s="73">
        <v>51522</v>
      </c>
    </row>
    <row r="12" spans="1:16" ht="20.25" customHeight="1" x14ac:dyDescent="0.15">
      <c r="A12" s="43" t="s">
        <v>63</v>
      </c>
      <c r="B12" s="73">
        <v>217</v>
      </c>
      <c r="C12" s="73">
        <v>170</v>
      </c>
      <c r="D12" s="87">
        <v>1</v>
      </c>
      <c r="E12" s="88">
        <v>48</v>
      </c>
      <c r="F12" s="73">
        <f t="shared" si="2"/>
        <v>49</v>
      </c>
      <c r="G12" s="73">
        <v>396</v>
      </c>
      <c r="H12" s="73">
        <v>0</v>
      </c>
      <c r="I12" s="87">
        <v>24</v>
      </c>
      <c r="J12" s="86">
        <v>0</v>
      </c>
      <c r="K12" s="88">
        <v>16</v>
      </c>
      <c r="L12" s="74">
        <f t="shared" si="3"/>
        <v>40</v>
      </c>
      <c r="M12" s="73">
        <v>284</v>
      </c>
      <c r="N12" s="73">
        <v>152</v>
      </c>
      <c r="O12" s="74">
        <v>436</v>
      </c>
      <c r="P12" s="73">
        <v>36521</v>
      </c>
    </row>
    <row r="13" spans="1:16" ht="20.25" customHeight="1" x14ac:dyDescent="0.15">
      <c r="A13" s="43" t="s">
        <v>64</v>
      </c>
      <c r="B13" s="73">
        <v>322</v>
      </c>
      <c r="C13" s="73">
        <v>224</v>
      </c>
      <c r="D13" s="87">
        <v>2</v>
      </c>
      <c r="E13" s="88">
        <v>170</v>
      </c>
      <c r="F13" s="73">
        <f t="shared" si="2"/>
        <v>172</v>
      </c>
      <c r="G13" s="73">
        <v>564</v>
      </c>
      <c r="H13" s="73">
        <v>0</v>
      </c>
      <c r="I13" s="87">
        <v>80</v>
      </c>
      <c r="J13" s="86">
        <v>0</v>
      </c>
      <c r="K13" s="88">
        <v>74</v>
      </c>
      <c r="L13" s="74">
        <f t="shared" si="3"/>
        <v>154</v>
      </c>
      <c r="M13" s="73">
        <v>557</v>
      </c>
      <c r="N13" s="73">
        <v>161</v>
      </c>
      <c r="O13" s="74">
        <v>718</v>
      </c>
      <c r="P13" s="73">
        <v>65215</v>
      </c>
    </row>
    <row r="14" spans="1:16" ht="20.25" customHeight="1" x14ac:dyDescent="0.15">
      <c r="A14" s="43" t="s">
        <v>65</v>
      </c>
      <c r="B14" s="73">
        <v>119</v>
      </c>
      <c r="C14" s="73">
        <v>111</v>
      </c>
      <c r="D14" s="87">
        <v>0</v>
      </c>
      <c r="E14" s="88">
        <v>25</v>
      </c>
      <c r="F14" s="73">
        <f t="shared" si="2"/>
        <v>25</v>
      </c>
      <c r="G14" s="73">
        <v>242</v>
      </c>
      <c r="H14" s="73">
        <v>0</v>
      </c>
      <c r="I14" s="87">
        <v>6</v>
      </c>
      <c r="J14" s="86">
        <v>0</v>
      </c>
      <c r="K14" s="88">
        <v>7</v>
      </c>
      <c r="L14" s="74">
        <f t="shared" si="3"/>
        <v>13</v>
      </c>
      <c r="M14" s="73">
        <v>224</v>
      </c>
      <c r="N14" s="73">
        <v>31</v>
      </c>
      <c r="O14" s="74">
        <v>255</v>
      </c>
      <c r="P14" s="73">
        <v>20856</v>
      </c>
    </row>
    <row r="15" spans="1:16" ht="20.25" customHeight="1" x14ac:dyDescent="0.15">
      <c r="A15" s="43" t="s">
        <v>66</v>
      </c>
      <c r="B15" s="73">
        <v>49</v>
      </c>
      <c r="C15" s="73">
        <v>9</v>
      </c>
      <c r="D15" s="87">
        <v>1</v>
      </c>
      <c r="E15" s="88">
        <v>8</v>
      </c>
      <c r="F15" s="73">
        <f t="shared" si="2"/>
        <v>9</v>
      </c>
      <c r="G15" s="73">
        <v>61</v>
      </c>
      <c r="H15" s="73">
        <v>0</v>
      </c>
      <c r="I15" s="87">
        <v>1</v>
      </c>
      <c r="J15" s="86">
        <v>0</v>
      </c>
      <c r="K15" s="88">
        <v>5</v>
      </c>
      <c r="L15" s="74">
        <f t="shared" si="3"/>
        <v>6</v>
      </c>
      <c r="M15" s="73">
        <v>67</v>
      </c>
      <c r="N15" s="73">
        <v>0</v>
      </c>
      <c r="O15" s="74">
        <v>67</v>
      </c>
      <c r="P15" s="73">
        <v>6655</v>
      </c>
    </row>
    <row r="16" spans="1:16" ht="20.25" customHeight="1" x14ac:dyDescent="0.15">
      <c r="A16" s="43" t="s">
        <v>67</v>
      </c>
      <c r="B16" s="73">
        <v>64</v>
      </c>
      <c r="C16" s="73">
        <v>28</v>
      </c>
      <c r="D16" s="87">
        <v>0</v>
      </c>
      <c r="E16" s="88">
        <v>74</v>
      </c>
      <c r="F16" s="73">
        <f t="shared" si="2"/>
        <v>74</v>
      </c>
      <c r="G16" s="73">
        <v>162</v>
      </c>
      <c r="H16" s="73">
        <v>0</v>
      </c>
      <c r="I16" s="87">
        <v>1</v>
      </c>
      <c r="J16" s="86">
        <v>0</v>
      </c>
      <c r="K16" s="88">
        <v>3</v>
      </c>
      <c r="L16" s="74">
        <f t="shared" si="3"/>
        <v>4</v>
      </c>
      <c r="M16" s="73">
        <v>90</v>
      </c>
      <c r="N16" s="73">
        <v>76</v>
      </c>
      <c r="O16" s="74">
        <v>166</v>
      </c>
      <c r="P16" s="73">
        <v>15923</v>
      </c>
    </row>
    <row r="17" spans="1:16" ht="20.25" customHeight="1" x14ac:dyDescent="0.15">
      <c r="A17" s="43" t="s">
        <v>68</v>
      </c>
      <c r="B17" s="73">
        <v>25</v>
      </c>
      <c r="C17" s="73">
        <v>0</v>
      </c>
      <c r="D17" s="87">
        <v>0</v>
      </c>
      <c r="E17" s="88">
        <v>0</v>
      </c>
      <c r="F17" s="73">
        <f t="shared" si="2"/>
        <v>0</v>
      </c>
      <c r="G17" s="73">
        <v>21</v>
      </c>
      <c r="H17" s="73">
        <v>0</v>
      </c>
      <c r="I17" s="87">
        <v>0</v>
      </c>
      <c r="J17" s="86">
        <v>0</v>
      </c>
      <c r="K17" s="88">
        <v>4</v>
      </c>
      <c r="L17" s="74">
        <f t="shared" si="3"/>
        <v>4</v>
      </c>
      <c r="M17" s="73">
        <v>22</v>
      </c>
      <c r="N17" s="73">
        <v>3</v>
      </c>
      <c r="O17" s="74">
        <v>25</v>
      </c>
      <c r="P17" s="73">
        <v>2441</v>
      </c>
    </row>
    <row r="18" spans="1:16" ht="20.25" customHeight="1" x14ac:dyDescent="0.15">
      <c r="A18" s="43" t="s">
        <v>69</v>
      </c>
      <c r="B18" s="73">
        <v>326</v>
      </c>
      <c r="C18" s="73">
        <v>315</v>
      </c>
      <c r="D18" s="87">
        <v>1</v>
      </c>
      <c r="E18" s="88">
        <v>140</v>
      </c>
      <c r="F18" s="73">
        <f t="shared" si="2"/>
        <v>141</v>
      </c>
      <c r="G18" s="73">
        <v>704</v>
      </c>
      <c r="H18" s="73">
        <v>0</v>
      </c>
      <c r="I18" s="87">
        <v>28</v>
      </c>
      <c r="J18" s="86">
        <v>0</v>
      </c>
      <c r="K18" s="88">
        <v>50</v>
      </c>
      <c r="L18" s="74">
        <f t="shared" si="3"/>
        <v>78</v>
      </c>
      <c r="M18" s="73">
        <v>457</v>
      </c>
      <c r="N18" s="73">
        <v>325</v>
      </c>
      <c r="O18" s="74">
        <v>782</v>
      </c>
      <c r="P18" s="73">
        <v>62423</v>
      </c>
    </row>
    <row r="19" spans="1:16" ht="20.25" customHeight="1" x14ac:dyDescent="0.15">
      <c r="A19" s="43" t="s">
        <v>70</v>
      </c>
      <c r="B19" s="73">
        <v>156</v>
      </c>
      <c r="C19" s="73">
        <v>179</v>
      </c>
      <c r="D19" s="87">
        <v>0</v>
      </c>
      <c r="E19" s="88">
        <v>50</v>
      </c>
      <c r="F19" s="73">
        <f t="shared" si="2"/>
        <v>50</v>
      </c>
      <c r="G19" s="73">
        <v>360</v>
      </c>
      <c r="H19" s="73">
        <v>20</v>
      </c>
      <c r="I19" s="87">
        <v>1</v>
      </c>
      <c r="J19" s="86">
        <v>0</v>
      </c>
      <c r="K19" s="88">
        <v>4</v>
      </c>
      <c r="L19" s="74">
        <f t="shared" si="3"/>
        <v>5</v>
      </c>
      <c r="M19" s="73">
        <v>251</v>
      </c>
      <c r="N19" s="73">
        <v>134</v>
      </c>
      <c r="O19" s="74">
        <v>385</v>
      </c>
      <c r="P19" s="73">
        <v>29769</v>
      </c>
    </row>
    <row r="20" spans="1:16" ht="20.25" customHeight="1" x14ac:dyDescent="0.15">
      <c r="A20" s="44" t="s">
        <v>82</v>
      </c>
      <c r="B20" s="49">
        <f t="shared" ref="B20:P20" si="4">+B21+B23+B25+B29</f>
        <v>110</v>
      </c>
      <c r="C20" s="49">
        <f t="shared" si="4"/>
        <v>59</v>
      </c>
      <c r="D20" s="59">
        <f t="shared" si="4"/>
        <v>2</v>
      </c>
      <c r="E20" s="60">
        <f t="shared" si="4"/>
        <v>6</v>
      </c>
      <c r="F20" s="49">
        <f t="shared" si="4"/>
        <v>8</v>
      </c>
      <c r="G20" s="49">
        <f t="shared" si="4"/>
        <v>159</v>
      </c>
      <c r="H20" s="49">
        <f t="shared" si="4"/>
        <v>4</v>
      </c>
      <c r="I20" s="59">
        <f t="shared" si="4"/>
        <v>3</v>
      </c>
      <c r="J20" s="68">
        <f t="shared" si="4"/>
        <v>0</v>
      </c>
      <c r="K20" s="60">
        <f t="shared" si="4"/>
        <v>11</v>
      </c>
      <c r="L20" s="49">
        <f t="shared" si="4"/>
        <v>14</v>
      </c>
      <c r="M20" s="49">
        <f t="shared" si="4"/>
        <v>159</v>
      </c>
      <c r="N20" s="49">
        <f t="shared" si="4"/>
        <v>18</v>
      </c>
      <c r="O20" s="49">
        <f t="shared" si="4"/>
        <v>177</v>
      </c>
      <c r="P20" s="49">
        <f t="shared" si="4"/>
        <v>15029</v>
      </c>
    </row>
    <row r="21" spans="1:16" ht="20.25" customHeight="1" x14ac:dyDescent="0.15">
      <c r="A21" s="45" t="s">
        <v>73</v>
      </c>
      <c r="B21" s="51">
        <f t="shared" ref="B21:P21" si="5">+B22</f>
        <v>21</v>
      </c>
      <c r="C21" s="51">
        <f t="shared" si="5"/>
        <v>4</v>
      </c>
      <c r="D21" s="63">
        <f t="shared" si="5"/>
        <v>0</v>
      </c>
      <c r="E21" s="64">
        <f t="shared" si="5"/>
        <v>0</v>
      </c>
      <c r="F21" s="51">
        <f t="shared" si="5"/>
        <v>0</v>
      </c>
      <c r="G21" s="51">
        <f t="shared" si="5"/>
        <v>15</v>
      </c>
      <c r="H21" s="51">
        <f t="shared" si="5"/>
        <v>4</v>
      </c>
      <c r="I21" s="63">
        <f t="shared" si="5"/>
        <v>1</v>
      </c>
      <c r="J21" s="70">
        <f t="shared" si="5"/>
        <v>0</v>
      </c>
      <c r="K21" s="64">
        <f t="shared" si="5"/>
        <v>5</v>
      </c>
      <c r="L21" s="51">
        <f t="shared" si="5"/>
        <v>6</v>
      </c>
      <c r="M21" s="51">
        <f t="shared" si="5"/>
        <v>25</v>
      </c>
      <c r="N21" s="51">
        <f t="shared" si="5"/>
        <v>0</v>
      </c>
      <c r="O21" s="51">
        <f t="shared" si="5"/>
        <v>25</v>
      </c>
      <c r="P21" s="51">
        <f t="shared" si="5"/>
        <v>2496</v>
      </c>
    </row>
    <row r="22" spans="1:16" ht="20.25" customHeight="1" x14ac:dyDescent="0.15">
      <c r="A22" s="43" t="s">
        <v>72</v>
      </c>
      <c r="B22" s="50">
        <v>21</v>
      </c>
      <c r="C22" s="50">
        <v>4</v>
      </c>
      <c r="D22" s="61">
        <v>0</v>
      </c>
      <c r="E22" s="62">
        <v>0</v>
      </c>
      <c r="F22" s="74">
        <f>SUM(D22:E22)</f>
        <v>0</v>
      </c>
      <c r="G22" s="50">
        <v>15</v>
      </c>
      <c r="H22" s="50">
        <v>4</v>
      </c>
      <c r="I22" s="61">
        <v>1</v>
      </c>
      <c r="J22" s="69">
        <v>0</v>
      </c>
      <c r="K22" s="62">
        <v>5</v>
      </c>
      <c r="L22" s="73">
        <f>SUM(I22:K22)</f>
        <v>6</v>
      </c>
      <c r="M22" s="50">
        <v>25</v>
      </c>
      <c r="N22" s="50">
        <v>0</v>
      </c>
      <c r="O22" s="50">
        <v>25</v>
      </c>
      <c r="P22" s="50">
        <v>2496</v>
      </c>
    </row>
    <row r="23" spans="1:16" ht="20.25" customHeight="1" x14ac:dyDescent="0.15">
      <c r="A23" s="45" t="s">
        <v>75</v>
      </c>
      <c r="B23" s="51">
        <f>B24</f>
        <v>18</v>
      </c>
      <c r="C23" s="51">
        <f t="shared" ref="C23:P23" si="6">C24</f>
        <v>0</v>
      </c>
      <c r="D23" s="51">
        <f t="shared" si="6"/>
        <v>0</v>
      </c>
      <c r="E23" s="51">
        <f t="shared" si="6"/>
        <v>1</v>
      </c>
      <c r="F23" s="51">
        <f t="shared" si="6"/>
        <v>1</v>
      </c>
      <c r="G23" s="51">
        <f t="shared" si="6"/>
        <v>19</v>
      </c>
      <c r="H23" s="51">
        <f t="shared" si="6"/>
        <v>0</v>
      </c>
      <c r="I23" s="51">
        <f t="shared" si="6"/>
        <v>0</v>
      </c>
      <c r="J23" s="51">
        <f t="shared" si="6"/>
        <v>0</v>
      </c>
      <c r="K23" s="51">
        <f t="shared" si="6"/>
        <v>0</v>
      </c>
      <c r="L23" s="51">
        <f t="shared" si="6"/>
        <v>0</v>
      </c>
      <c r="M23" s="51">
        <f t="shared" si="6"/>
        <v>14</v>
      </c>
      <c r="N23" s="51">
        <f t="shared" si="6"/>
        <v>5</v>
      </c>
      <c r="O23" s="51">
        <f t="shared" si="6"/>
        <v>19</v>
      </c>
      <c r="P23" s="51">
        <f t="shared" si="6"/>
        <v>2258</v>
      </c>
    </row>
    <row r="24" spans="1:16" ht="20.25" customHeight="1" x14ac:dyDescent="0.15">
      <c r="A24" s="43" t="s">
        <v>74</v>
      </c>
      <c r="B24" s="50">
        <v>18</v>
      </c>
      <c r="C24" s="50">
        <v>0</v>
      </c>
      <c r="D24" s="61">
        <v>0</v>
      </c>
      <c r="E24" s="62">
        <v>1</v>
      </c>
      <c r="F24" s="74">
        <f>SUM(D24:E24)</f>
        <v>1</v>
      </c>
      <c r="G24" s="50">
        <v>19</v>
      </c>
      <c r="H24" s="50">
        <v>0</v>
      </c>
      <c r="I24" s="61">
        <v>0</v>
      </c>
      <c r="J24" s="69">
        <v>0</v>
      </c>
      <c r="K24" s="62">
        <v>0</v>
      </c>
      <c r="L24" s="73">
        <f>SUM(I24:K24)</f>
        <v>0</v>
      </c>
      <c r="M24" s="50">
        <v>14</v>
      </c>
      <c r="N24" s="50">
        <v>5</v>
      </c>
      <c r="O24" s="50">
        <v>19</v>
      </c>
      <c r="P24" s="50">
        <v>2258</v>
      </c>
    </row>
    <row r="25" spans="1:16" ht="20.25" customHeight="1" x14ac:dyDescent="0.15">
      <c r="A25" s="45" t="s">
        <v>79</v>
      </c>
      <c r="B25" s="51">
        <f t="shared" ref="B25:P25" si="7">+B26+B27+B28</f>
        <v>68</v>
      </c>
      <c r="C25" s="51">
        <f t="shared" si="7"/>
        <v>55</v>
      </c>
      <c r="D25" s="63">
        <f t="shared" si="7"/>
        <v>2</v>
      </c>
      <c r="E25" s="64">
        <f t="shared" si="7"/>
        <v>5</v>
      </c>
      <c r="F25" s="51">
        <f t="shared" si="7"/>
        <v>7</v>
      </c>
      <c r="G25" s="51">
        <f t="shared" si="7"/>
        <v>122</v>
      </c>
      <c r="H25" s="51">
        <f t="shared" si="7"/>
        <v>0</v>
      </c>
      <c r="I25" s="63">
        <f t="shared" si="7"/>
        <v>2</v>
      </c>
      <c r="J25" s="70">
        <f t="shared" si="7"/>
        <v>0</v>
      </c>
      <c r="K25" s="64">
        <f t="shared" si="7"/>
        <v>6</v>
      </c>
      <c r="L25" s="51">
        <f t="shared" si="7"/>
        <v>8</v>
      </c>
      <c r="M25" s="51">
        <f t="shared" si="7"/>
        <v>117</v>
      </c>
      <c r="N25" s="51">
        <f t="shared" si="7"/>
        <v>13</v>
      </c>
      <c r="O25" s="51">
        <f t="shared" si="7"/>
        <v>130</v>
      </c>
      <c r="P25" s="51">
        <f t="shared" si="7"/>
        <v>9959</v>
      </c>
    </row>
    <row r="26" spans="1:16" ht="20.25" customHeight="1" x14ac:dyDescent="0.15">
      <c r="A26" s="43" t="s">
        <v>76</v>
      </c>
      <c r="B26" s="50">
        <v>0</v>
      </c>
      <c r="C26" s="50">
        <v>0</v>
      </c>
      <c r="D26" s="61">
        <v>0</v>
      </c>
      <c r="E26" s="62">
        <v>0</v>
      </c>
      <c r="F26" s="74">
        <f>SUM(D26:E26)</f>
        <v>0</v>
      </c>
      <c r="G26" s="50">
        <v>0</v>
      </c>
      <c r="H26" s="50">
        <v>0</v>
      </c>
      <c r="I26" s="61">
        <v>0</v>
      </c>
      <c r="J26" s="69">
        <v>0</v>
      </c>
      <c r="K26" s="62">
        <v>0</v>
      </c>
      <c r="L26" s="73">
        <f>SUM(I26:K26)</f>
        <v>0</v>
      </c>
      <c r="M26" s="50">
        <v>0</v>
      </c>
      <c r="N26" s="50">
        <v>0</v>
      </c>
      <c r="O26" s="50">
        <v>0</v>
      </c>
      <c r="P26" s="50">
        <v>0</v>
      </c>
    </row>
    <row r="27" spans="1:16" ht="20.25" customHeight="1" x14ac:dyDescent="0.15">
      <c r="A27" s="43" t="s">
        <v>77</v>
      </c>
      <c r="B27" s="50">
        <v>43</v>
      </c>
      <c r="C27" s="50">
        <v>39</v>
      </c>
      <c r="D27" s="61">
        <v>2</v>
      </c>
      <c r="E27" s="62">
        <v>4</v>
      </c>
      <c r="F27" s="74">
        <f>SUM(D27:E27)</f>
        <v>6</v>
      </c>
      <c r="G27" s="50">
        <v>83</v>
      </c>
      <c r="H27" s="50">
        <v>0</v>
      </c>
      <c r="I27" s="61">
        <v>2</v>
      </c>
      <c r="J27" s="69">
        <v>0</v>
      </c>
      <c r="K27" s="62">
        <v>3</v>
      </c>
      <c r="L27" s="73">
        <f>SUM(I27:K27)</f>
        <v>5</v>
      </c>
      <c r="M27" s="50">
        <v>85</v>
      </c>
      <c r="N27" s="50">
        <v>3</v>
      </c>
      <c r="O27" s="50">
        <v>88</v>
      </c>
      <c r="P27" s="50">
        <v>6587</v>
      </c>
    </row>
    <row r="28" spans="1:16" ht="20.25" customHeight="1" x14ac:dyDescent="0.15">
      <c r="A28" s="43" t="s">
        <v>78</v>
      </c>
      <c r="B28" s="50">
        <v>25</v>
      </c>
      <c r="C28" s="50">
        <v>16</v>
      </c>
      <c r="D28" s="61">
        <v>0</v>
      </c>
      <c r="E28" s="62">
        <v>1</v>
      </c>
      <c r="F28" s="74">
        <f>SUM(D28:E28)</f>
        <v>1</v>
      </c>
      <c r="G28" s="50">
        <v>39</v>
      </c>
      <c r="H28" s="50">
        <v>0</v>
      </c>
      <c r="I28" s="61">
        <v>0</v>
      </c>
      <c r="J28" s="69">
        <v>0</v>
      </c>
      <c r="K28" s="62">
        <v>3</v>
      </c>
      <c r="L28" s="73">
        <f>SUM(I28:K28)</f>
        <v>3</v>
      </c>
      <c r="M28" s="50">
        <v>32</v>
      </c>
      <c r="N28" s="50">
        <v>10</v>
      </c>
      <c r="O28" s="50">
        <v>42</v>
      </c>
      <c r="P28" s="50">
        <v>3372</v>
      </c>
    </row>
    <row r="29" spans="1:16" ht="20.25" customHeight="1" x14ac:dyDescent="0.15">
      <c r="A29" s="45" t="s">
        <v>81</v>
      </c>
      <c r="B29" s="51">
        <f t="shared" ref="B29:P29" si="8">+B30</f>
        <v>3</v>
      </c>
      <c r="C29" s="51">
        <f t="shared" si="8"/>
        <v>0</v>
      </c>
      <c r="D29" s="63">
        <f t="shared" si="8"/>
        <v>0</v>
      </c>
      <c r="E29" s="64">
        <f t="shared" si="8"/>
        <v>0</v>
      </c>
      <c r="F29" s="51">
        <f t="shared" si="8"/>
        <v>0</v>
      </c>
      <c r="G29" s="51">
        <f t="shared" si="8"/>
        <v>3</v>
      </c>
      <c r="H29" s="51">
        <f t="shared" si="8"/>
        <v>0</v>
      </c>
      <c r="I29" s="63">
        <f t="shared" si="8"/>
        <v>0</v>
      </c>
      <c r="J29" s="70">
        <f t="shared" si="8"/>
        <v>0</v>
      </c>
      <c r="K29" s="64">
        <f t="shared" si="8"/>
        <v>0</v>
      </c>
      <c r="L29" s="51">
        <f t="shared" si="8"/>
        <v>0</v>
      </c>
      <c r="M29" s="51">
        <f t="shared" si="8"/>
        <v>3</v>
      </c>
      <c r="N29" s="51">
        <f t="shared" si="8"/>
        <v>0</v>
      </c>
      <c r="O29" s="51">
        <f t="shared" si="8"/>
        <v>3</v>
      </c>
      <c r="P29" s="51">
        <f t="shared" si="8"/>
        <v>316</v>
      </c>
    </row>
    <row r="30" spans="1:16" ht="20.25" customHeight="1" x14ac:dyDescent="0.15">
      <c r="A30" s="43" t="s">
        <v>80</v>
      </c>
      <c r="B30" s="50">
        <v>3</v>
      </c>
      <c r="C30" s="50">
        <v>0</v>
      </c>
      <c r="D30" s="61">
        <v>0</v>
      </c>
      <c r="E30" s="62">
        <v>0</v>
      </c>
      <c r="F30" s="74">
        <f>SUM(D30:E30)</f>
        <v>0</v>
      </c>
      <c r="G30" s="50">
        <v>3</v>
      </c>
      <c r="H30" s="50">
        <v>0</v>
      </c>
      <c r="I30" s="61">
        <v>0</v>
      </c>
      <c r="J30" s="69">
        <v>0</v>
      </c>
      <c r="K30" s="62">
        <v>0</v>
      </c>
      <c r="L30" s="73">
        <f>SUM(I30:K30)</f>
        <v>0</v>
      </c>
      <c r="M30" s="50">
        <v>3</v>
      </c>
      <c r="N30" s="50">
        <v>0</v>
      </c>
      <c r="O30" s="50">
        <v>3</v>
      </c>
      <c r="P30" s="50">
        <v>316</v>
      </c>
    </row>
  </sheetData>
  <mergeCells count="15">
    <mergeCell ref="M2:N2"/>
    <mergeCell ref="O2:P2"/>
    <mergeCell ref="P3:P4"/>
    <mergeCell ref="O3:O4"/>
    <mergeCell ref="N3:N4"/>
    <mergeCell ref="M3:M4"/>
    <mergeCell ref="C3:C4"/>
    <mergeCell ref="B3:B4"/>
    <mergeCell ref="A2:A4"/>
    <mergeCell ref="F3:F4"/>
    <mergeCell ref="L3:L4"/>
    <mergeCell ref="B2:F2"/>
    <mergeCell ref="G2:L2"/>
    <mergeCell ref="H3:H4"/>
    <mergeCell ref="G3:G4"/>
  </mergeCells>
  <phoneticPr fontId="2"/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スポット</vt:lpstr>
      <vt:lpstr>作業用（使う）</vt:lpstr>
      <vt:lpstr>スポット!Print_Area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2023-12-04T04:17:04Z</dcterms:created>
  <dcterms:modified xsi:type="dcterms:W3CDTF">2023-12-08T02:23:07Z</dcterms:modified>
</cp:coreProperties>
</file>