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ama.city.yamaguchi.lg.jp\Public\Users2\01山口\21上下水道局\9050上下水道総務課\経営財務\03 簡易水道事業\決算統計\R04\経営比較分析\"/>
    </mc:Choice>
  </mc:AlternateContent>
  <workbookProtection workbookAlgorithmName="SHA-512" workbookHashValue="Fdsh+lYdXUTDQWLVpy6CX9dR1qOgVNd4yNU807Ym/YWVSpqDaRo6/Px42FJptZCLO5/4WsOpxdPvrZFWPGJ/9Q==" workbookSaltValue="hNdiFM9vZohgpFR02ca+dg==" workbookSpinCount="100000" lockStructure="1"/>
  <bookViews>
    <workbookView xWindow="0" yWindow="0" windowWidth="21570" windowHeight="796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<sst xmlns="http://schemas.openxmlformats.org/spreadsheetml/2006/main" count="272" uniqueCount="113">
  <si>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</si>
  <si>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</si>
  <si>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</si>
  <si>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</si>
  <si>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</si>
  <si>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</si>
  <si>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</si>
  <si>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</si>
  <si>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</si>
  <si>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</si>
  <si>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</si>
  <si>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</si>
  <si>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</si>
  <si>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</si>
  <si>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</si>
  <si>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</si>
  <si>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</si>
  <si>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</si>
  <si>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</si>
  <si>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</si>
  <si>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</si>
  <si>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</si>
  <si>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</si>
  <si>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</si>
  <si>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</si>
  <si>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</si>
  <si>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</si>
  <si>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</si>
  <si>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</si>
  <si>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</si>
  <si>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</si>
  <si>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</si>
  <si>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</si>
  <si>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</si>
  <si>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</si>
  <si>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</si>
  <si>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</si>
  <si>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</si>
  <si>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</si>
  <si>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</si>
  <si>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</si>
  <si>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</si>
  <si>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</si>
  <si>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</si>
  <si>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</si>
  <si>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</si>
  <si>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</si>
  <si>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</si>
  <si>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</si>
  <si>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</si>
  <si>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</si>
  <si>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</si>
  <si>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</si>
  <si>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</si>
  <si>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</si>
  <si>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</si>
  <si>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</si>
  <si>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</si>
  <si>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</si>
  <si>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</si>
  <si>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</si>
  <si>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</si>
  <si>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</si>
  <si>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</si>
  <si>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</si>
  <si>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</si>
  <si>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</si>
  <si>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</si>
  <si>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</si>
  <si>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</si>
  <si>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</si>
  <si>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</si>
  <si>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</si>
  <si>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</si>
  <si>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</si>
  <si>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</si>
  <si>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</si>
  <si>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</si>
  <si>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</si>
  <si>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</si>
  <si>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</si>
  <si>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</si>
  <si>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</si>
  <si>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</si>
  <si>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</si>
  <si>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</si>
  <si>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</si>
  <si>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</si>
  <si>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</si>
  <si>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</si>
  <si>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</si>
  <si>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</si>
  <si>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</si>
  <si>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山口市</t>
  </si>
  <si>
    <t>法適用</t>
  </si>
  <si>
    <t>水道事業</t>
  </si>
  <si>
    <t>簡易水道事業</t>
  </si>
  <si>
    <t>C3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</si>
  <si>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</si>
  <si>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</si>
  <si>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</si>
  <si>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</si>
  <si>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</si>
  <si>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</si>
  <si>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</si>
  <si>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</si>
  <si>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</si>
  <si>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</si>
  <si>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</si>
  <si>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</si>
  <si>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t>
    </r>
    <r>
      <rPr>
        <sz val="11"/>
        <rFont val="ＭＳ ゴシック"/>
        <family val="3"/>
        <charset val="128"/>
      </rPr>
      <t>事業区域は、山間に立地する地形的な要因や、給水面積は広いものの給水人口密度が低いため、配水管等の施設効率が悪く維持管理費等が割高になり、料金収入のみで採算を取ることができない状況であるため、一般会計からの繰り入れに頼らざるを得ない状態である。</t>
    </r>
    <r>
      <rPr>
        <sz val="11"/>
        <color rgb="FFFF0000"/>
        <rFont val="ＭＳ ゴシック"/>
        <family val="3"/>
        <charset val="128"/>
      </rPr>
      <t>　
　</t>
    </r>
    <r>
      <rPr>
        <sz val="11"/>
        <rFont val="ＭＳ ゴシック"/>
        <family val="3"/>
        <charset val="128"/>
      </rPr>
      <t>厳しい経営状況ではあるが、将来にわたって安全な水道水を安定供給するため、経営戦略の取り組みを着実に進めていく。</t>
    </r>
    <r>
      <rPr>
        <sz val="11"/>
        <color rgb="FFFF0000"/>
        <rFont val="ＭＳ ゴシック"/>
        <family val="3"/>
        <charset val="128"/>
      </rPr>
      <t xml:space="preserve">
</t>
    </r>
    <rPh sb="138" eb="140">
      <t>ショウライ</t>
    </rPh>
    <rPh sb="145" eb="147">
      <t>アンゼン</t>
    </rPh>
    <rPh sb="148" eb="151">
      <t>スイドウスイ</t>
    </rPh>
    <rPh sb="152" eb="154">
      <t>アンテイ</t>
    </rPh>
    <rPh sb="154" eb="156">
      <t>キョウキュウ</t>
    </rPh>
    <rPh sb="161" eb="163">
      <t>ケイエイ</t>
    </rPh>
    <rPh sb="163" eb="165">
      <t>センリャク</t>
    </rPh>
    <rPh sb="166" eb="167">
      <t>ト</t>
    </rPh>
    <rPh sb="168" eb="169">
      <t>ク</t>
    </rPh>
    <rPh sb="171" eb="173">
      <t>チャクジツ</t>
    </rPh>
    <rPh sb="174" eb="175">
      <t>スス</t>
    </rPh>
    <phoneticPr fontId="4"/>
  </si>
  <si>
    <r>
      <rPr>
        <sz val="11"/>
        <rFont val="ＭＳ ゴシック"/>
        <family val="3"/>
        <charset val="128"/>
      </rPr>
      <t>①②有形固定資産減価償却率、類似団体平均値より低くなっており、類似団体よりも施設の老朽化が進んでいない状況にある。</t>
    </r>
    <r>
      <rPr>
        <sz val="11"/>
        <color rgb="FFFF0000"/>
        <rFont val="ＭＳ ゴシック"/>
        <family val="3"/>
        <charset val="128"/>
      </rPr>
      <t xml:space="preserve">
</t>
    </r>
    <r>
      <rPr>
        <sz val="11"/>
        <rFont val="ＭＳ ゴシック"/>
        <family val="3"/>
        <charset val="128"/>
      </rPr>
      <t>③管路更新率は、計画的な管路更新を行っていることから、類似団体よりも高い水準となっている。</t>
    </r>
    <rPh sb="66" eb="69">
      <t>ケイカクテキ</t>
    </rPh>
    <rPh sb="70" eb="72">
      <t>カンロ</t>
    </rPh>
    <rPh sb="72" eb="74">
      <t>コウシン</t>
    </rPh>
    <rPh sb="75" eb="76">
      <t>オコナ</t>
    </rPh>
    <rPh sb="85" eb="87">
      <t>ルイジ</t>
    </rPh>
    <rPh sb="87" eb="89">
      <t>ダンタイ</t>
    </rPh>
    <rPh sb="92" eb="93">
      <t>タカ</t>
    </rPh>
    <rPh sb="94" eb="96">
      <t>スイジュン</t>
    </rPh>
    <phoneticPr fontId="4"/>
  </si>
  <si>
    <r>
      <rPr>
        <sz val="11"/>
        <rFont val="ＭＳ ゴシック"/>
        <family val="3"/>
        <charset val="128"/>
      </rPr>
      <t>①経常収支比率は、100％を超えているが、一般会計繰入金を除いて算定した場合は100％を下回っており、繰入金に頼った経営となっている。
②累積欠損金は発生していない。</t>
    </r>
    <r>
      <rPr>
        <sz val="11"/>
        <color rgb="FFFF0000"/>
        <rFont val="ＭＳ ゴシック"/>
        <family val="3"/>
        <charset val="128"/>
      </rPr>
      <t xml:space="preserve">
</t>
    </r>
    <r>
      <rPr>
        <sz val="11"/>
        <rFont val="ＭＳ ゴシック"/>
        <family val="3"/>
        <charset val="128"/>
      </rPr>
      <t>③流動比率は、100％を下回っており、これは負債として基準内繰入金を財源とする企業債償還金が含まれていることが大きな要因である。</t>
    </r>
    <r>
      <rPr>
        <sz val="11"/>
        <color rgb="FFFF0000"/>
        <rFont val="ＭＳ ゴシック"/>
        <family val="3"/>
        <charset val="128"/>
      </rPr>
      <t xml:space="preserve">
</t>
    </r>
    <r>
      <rPr>
        <sz val="11"/>
        <rFont val="ＭＳ ゴシック"/>
        <family val="3"/>
        <charset val="128"/>
      </rPr>
      <t>④企業債残高対給水収益比率は、老朽施設の更新を 進めていることから年々増加しており、類似団体平均値より高くなっている。安定給水を行うために必要な投資ではあるが、借入額が過大になりすぎないよう留意する必要がある。</t>
    </r>
    <r>
      <rPr>
        <sz val="11"/>
        <color rgb="FFFF0000"/>
        <rFont val="ＭＳ ゴシック"/>
        <family val="3"/>
        <charset val="128"/>
      </rPr>
      <t xml:space="preserve">
</t>
    </r>
    <r>
      <rPr>
        <sz val="11"/>
        <rFont val="ＭＳ ゴシック"/>
        <family val="3"/>
        <charset val="128"/>
      </rPr>
      <t>⑤料金回収率は、100％を下回っており、給水に係る費用が給水収益で賄えていない。また、類似団体平均値より低くなっている。これは類似団体の中でも給水人口密度が低いことから維持管理費が割高になっていることが要因と考える。</t>
    </r>
    <r>
      <rPr>
        <sz val="11"/>
        <color rgb="FFFF0000"/>
        <rFont val="ＭＳ ゴシック"/>
        <family val="3"/>
        <charset val="128"/>
      </rPr>
      <t xml:space="preserve">
</t>
    </r>
    <r>
      <rPr>
        <sz val="11"/>
        <rFont val="ＭＳ ゴシック"/>
        <family val="3"/>
        <charset val="128"/>
      </rPr>
      <t>⑥給水原価は、料金回収率と同様の理由で類似団体平均値より高くなっており、経費の削減に努める必要がある。</t>
    </r>
    <r>
      <rPr>
        <sz val="11"/>
        <color rgb="FFFF0000"/>
        <rFont val="ＭＳ ゴシック"/>
        <family val="3"/>
        <charset val="128"/>
      </rPr>
      <t xml:space="preserve">
</t>
    </r>
    <r>
      <rPr>
        <sz val="11"/>
        <rFont val="ＭＳ ゴシック"/>
        <family val="3"/>
        <charset val="128"/>
      </rPr>
      <t>⑦施設利用率は、類似団体平均値より高くなっており、類似団体より施設を効率的に使用できている。しかしながら、施設規模が小さく、施設能力の余力がないため、漏水事故時や渇水時において安定供給に課題を抱えている。</t>
    </r>
    <r>
      <rPr>
        <sz val="11"/>
        <color rgb="FFFF0000"/>
        <rFont val="ＭＳ ゴシック"/>
        <family val="3"/>
        <charset val="128"/>
      </rPr>
      <t xml:space="preserve">
</t>
    </r>
    <r>
      <rPr>
        <sz val="11"/>
        <rFont val="ＭＳ ゴシック"/>
        <family val="3"/>
        <charset val="128"/>
      </rPr>
      <t>⑧有収率は、類似団体平均値より低くなっている。施設能力に余力が少ないことから、効率的な給水にむけて漏水を抑制していく必要がある。</t>
    </r>
    <rPh sb="1" eb="3">
      <t>ケイジョウ</t>
    </rPh>
    <rPh sb="3" eb="5">
      <t>シュウシ</t>
    </rPh>
    <rPh sb="5" eb="7">
      <t>ヒリツ</t>
    </rPh>
    <rPh sb="14" eb="15">
      <t>コ</t>
    </rPh>
    <rPh sb="44" eb="46">
      <t>シタマワ</t>
    </rPh>
    <rPh sb="106" eb="108">
      <t>フサイ</t>
    </rPh>
    <rPh sb="111" eb="114">
      <t>キジュンナイ</t>
    </rPh>
    <rPh sb="114" eb="116">
      <t>クリイレ</t>
    </rPh>
    <rPh sb="116" eb="117">
      <t>キン</t>
    </rPh>
    <rPh sb="118" eb="120">
      <t>ザイゲン</t>
    </rPh>
    <rPh sb="123" eb="125">
      <t>キギョウ</t>
    </rPh>
    <rPh sb="125" eb="126">
      <t>サイ</t>
    </rPh>
    <rPh sb="126" eb="128">
      <t>ショウカン</t>
    </rPh>
    <rPh sb="128" eb="129">
      <t>キン</t>
    </rPh>
    <rPh sb="130" eb="131">
      <t>フク</t>
    </rPh>
    <rPh sb="139" eb="140">
      <t>オオ</t>
    </rPh>
    <rPh sb="142" eb="144">
      <t>ヨウイン</t>
    </rPh>
    <rPh sb="173" eb="174">
      <t>スス</t>
    </rPh>
    <rPh sb="275" eb="277">
      <t>キュウスイ</t>
    </rPh>
    <rPh sb="278" eb="279">
      <t>カカ</t>
    </rPh>
    <rPh sb="280" eb="282">
      <t>ヒヨウ</t>
    </rPh>
    <rPh sb="283" eb="285">
      <t>キュウスイ</t>
    </rPh>
    <rPh sb="285" eb="287">
      <t>シュウエキ</t>
    </rPh>
    <rPh sb="471" eb="473">
      <t>キボ</t>
    </rPh>
    <rPh sb="474" eb="475">
      <t>チイ</t>
    </rPh>
    <rPh sb="478" eb="480">
      <t>シセツ</t>
    </rPh>
    <rPh sb="506" eb="508">
      <t>キョウキュウ</t>
    </rPh>
    <rPh sb="558" eb="561">
      <t>コウリツテキ</t>
    </rPh>
    <rPh sb="562" eb="564">
      <t>キュウスイ</t>
    </rPh>
    <rPh sb="568" eb="570">
      <t>ロウスイ</t>
    </rPh>
    <rPh sb="571" eb="573">
      <t>ヨクセイ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</si>
</sst>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Fill="1" applyBorder="1" applyAlignment="1" applyProtection="1">
      <alignment horizontal="left" vertical="top" wrapText="1"/>
      <protection locked="0"/>
    </xf>
    <xf numFmtId="0" fontId="16" fillId="0" borderId="0" xfId="0" applyFont="1" applyFill="1" applyAlignment="1" applyProtection="1">
      <alignment horizontal="left" vertical="top" wrapText="1"/>
      <protection locked="0"/>
    </xf>
    <xf numFmtId="0" fontId="16" fillId="0" borderId="10" xfId="0" applyFont="1" applyFill="1" applyBorder="1" applyAlignment="1" applyProtection="1">
      <alignment horizontal="left" vertical="top" wrapText="1"/>
      <protection locked="0"/>
    </xf>
    <xf numFmtId="0" fontId="16" fillId="0" borderId="11" xfId="0" applyFont="1" applyFill="1" applyBorder="1" applyAlignment="1" applyProtection="1">
      <alignment horizontal="left" vertical="top" wrapText="1"/>
      <protection locked="0"/>
    </xf>
    <xf numFmtId="0" fontId="16" fillId="0" borderId="1" xfId="0" applyFont="1" applyFill="1" applyBorder="1" applyAlignment="1" applyProtection="1">
      <alignment horizontal="left" vertical="top" wrapText="1"/>
      <protection locked="0"/>
    </xf>
    <xf numFmtId="0" fontId="16" fillId="0" borderId="12" xfId="0" applyFont="1" applyFill="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0.3</c:v>
                </c:pt>
                <c:pt idx="3">
                  <c:v>1.43</c:v>
                </c:pt>
                <c:pt idx="4">
                  <c:v>1.4</c:v>
                </c:pt>
              </c:numCache>
            </c:numRef>
          </c:val>
          <c:extLst>
            <c:ext xmlns:c16="http://schemas.microsoft.com/office/drawing/2014/chart" uri="{C3380CC4-5D6E-409C-BE32-E72D297353CC}">
              <c16:uniqueId val="{00000000-033D-4832-920F-C38D0CB9CA3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1.1499999999999999</c:v>
                </c:pt>
                <c:pt idx="3">
                  <c:v>0.28999999999999998</c:v>
                </c:pt>
                <c:pt idx="4">
                  <c:v>0.39</c:v>
                </c:pt>
              </c:numCache>
            </c:numRef>
          </c:val>
          <c:smooth val="0"/>
          <c:extLst>
            <c:ext xmlns:c16="http://schemas.microsoft.com/office/drawing/2014/chart" uri="{C3380CC4-5D6E-409C-BE32-E72D297353CC}">
              <c16:uniqueId val="{00000001-033D-4832-920F-C38D0CB9CA3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0</c:v>
                </c:pt>
                <c:pt idx="2">
                  <c:v>61.04</c:v>
                </c:pt>
                <c:pt idx="3">
                  <c:v>56.6</c:v>
                </c:pt>
                <c:pt idx="4">
                  <c:v>55.09</c:v>
                </c:pt>
              </c:numCache>
            </c:numRef>
          </c:val>
          <c:extLst>
            <c:ext xmlns:c16="http://schemas.microsoft.com/office/drawing/2014/chart" uri="{C3380CC4-5D6E-409C-BE32-E72D297353CC}">
              <c16:uniqueId val="{00000000-E467-4835-A742-66559B3FBAC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48.86</c:v>
                </c:pt>
                <c:pt idx="3">
                  <c:v>49</c:v>
                </c:pt>
                <c:pt idx="4">
                  <c:v>50.07</c:v>
                </c:pt>
              </c:numCache>
            </c:numRef>
          </c:val>
          <c:smooth val="0"/>
          <c:extLst>
            <c:ext xmlns:c16="http://schemas.microsoft.com/office/drawing/2014/chart" uri="{C3380CC4-5D6E-409C-BE32-E72D297353CC}">
              <c16:uniqueId val="{00000001-E467-4835-A742-66559B3FBAC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0</c:v>
                </c:pt>
                <c:pt idx="2">
                  <c:v>69.540000000000006</c:v>
                </c:pt>
                <c:pt idx="3">
                  <c:v>72.94</c:v>
                </c:pt>
                <c:pt idx="4">
                  <c:v>73.3</c:v>
                </c:pt>
              </c:numCache>
            </c:numRef>
          </c:val>
          <c:extLst>
            <c:ext xmlns:c16="http://schemas.microsoft.com/office/drawing/2014/chart" uri="{C3380CC4-5D6E-409C-BE32-E72D297353CC}">
              <c16:uniqueId val="{00000000-CEDA-47EF-917B-CCC1083AF0E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76.48</c:v>
                </c:pt>
                <c:pt idx="3">
                  <c:v>75.64</c:v>
                </c:pt>
                <c:pt idx="4">
                  <c:v>75.7</c:v>
                </c:pt>
              </c:numCache>
            </c:numRef>
          </c:val>
          <c:smooth val="0"/>
          <c:extLst>
            <c:ext xmlns:c16="http://schemas.microsoft.com/office/drawing/2014/chart" uri="{C3380CC4-5D6E-409C-BE32-E72D297353CC}">
              <c16:uniqueId val="{00000001-CEDA-47EF-917B-CCC1083AF0E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0</c:v>
                </c:pt>
                <c:pt idx="2">
                  <c:v>102.02</c:v>
                </c:pt>
                <c:pt idx="3">
                  <c:v>100.06</c:v>
                </c:pt>
                <c:pt idx="4">
                  <c:v>107.71</c:v>
                </c:pt>
              </c:numCache>
            </c:numRef>
          </c:val>
          <c:extLst>
            <c:ext xmlns:c16="http://schemas.microsoft.com/office/drawing/2014/chart" uri="{C3380CC4-5D6E-409C-BE32-E72D297353CC}">
              <c16:uniqueId val="{00000000-69B2-4794-A6A4-1FDA59211B8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103.82</c:v>
                </c:pt>
                <c:pt idx="3">
                  <c:v>105.75</c:v>
                </c:pt>
                <c:pt idx="4">
                  <c:v>105.52</c:v>
                </c:pt>
              </c:numCache>
            </c:numRef>
          </c:val>
          <c:smooth val="0"/>
          <c:extLst>
            <c:ext xmlns:c16="http://schemas.microsoft.com/office/drawing/2014/chart" uri="{C3380CC4-5D6E-409C-BE32-E72D297353CC}">
              <c16:uniqueId val="{00000001-69B2-4794-A6A4-1FDA59211B8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0</c:v>
                </c:pt>
                <c:pt idx="2">
                  <c:v>5.19</c:v>
                </c:pt>
                <c:pt idx="3">
                  <c:v>9.6300000000000008</c:v>
                </c:pt>
                <c:pt idx="4">
                  <c:v>13.8</c:v>
                </c:pt>
              </c:numCache>
            </c:numRef>
          </c:val>
          <c:extLst>
            <c:ext xmlns:c16="http://schemas.microsoft.com/office/drawing/2014/chart" uri="{C3380CC4-5D6E-409C-BE32-E72D297353CC}">
              <c16:uniqueId val="{00000000-1F7A-4A40-BC0B-C82714D3083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39.409999999999997</c:v>
                </c:pt>
                <c:pt idx="3">
                  <c:v>41.18</c:v>
                </c:pt>
                <c:pt idx="4">
                  <c:v>42.98</c:v>
                </c:pt>
              </c:numCache>
            </c:numRef>
          </c:val>
          <c:smooth val="0"/>
          <c:extLst>
            <c:ext xmlns:c16="http://schemas.microsoft.com/office/drawing/2014/chart" uri="{C3380CC4-5D6E-409C-BE32-E72D297353CC}">
              <c16:uniqueId val="{00000001-1F7A-4A40-BC0B-C82714D3083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13.68</c:v>
                </c:pt>
                <c:pt idx="3">
                  <c:v>14.25</c:v>
                </c:pt>
                <c:pt idx="4">
                  <c:v>13.54</c:v>
                </c:pt>
              </c:numCache>
            </c:numRef>
          </c:val>
          <c:extLst>
            <c:ext xmlns:c16="http://schemas.microsoft.com/office/drawing/2014/chart" uri="{C3380CC4-5D6E-409C-BE32-E72D297353CC}">
              <c16:uniqueId val="{00000000-E769-4930-B790-E9EEF1CAC0C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20.97</c:v>
                </c:pt>
                <c:pt idx="3">
                  <c:v>21.65</c:v>
                </c:pt>
                <c:pt idx="4">
                  <c:v>23.24</c:v>
                </c:pt>
              </c:numCache>
            </c:numRef>
          </c:val>
          <c:smooth val="0"/>
          <c:extLst>
            <c:ext xmlns:c16="http://schemas.microsoft.com/office/drawing/2014/chart" uri="{C3380CC4-5D6E-409C-BE32-E72D297353CC}">
              <c16:uniqueId val="{00000001-E769-4930-B790-E9EEF1CAC0C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6C9-40E8-ACEA-152EE99A764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31.54</c:v>
                </c:pt>
                <c:pt idx="3">
                  <c:v>31.15</c:v>
                </c:pt>
                <c:pt idx="4">
                  <c:v>30.01</c:v>
                </c:pt>
              </c:numCache>
            </c:numRef>
          </c:val>
          <c:smooth val="0"/>
          <c:extLst>
            <c:ext xmlns:c16="http://schemas.microsoft.com/office/drawing/2014/chart" uri="{C3380CC4-5D6E-409C-BE32-E72D297353CC}">
              <c16:uniqueId val="{00000001-66C9-40E8-ACEA-152EE99A764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0</c:v>
                </c:pt>
                <c:pt idx="2">
                  <c:v>64.739999999999995</c:v>
                </c:pt>
                <c:pt idx="3">
                  <c:v>57.81</c:v>
                </c:pt>
                <c:pt idx="4">
                  <c:v>57.31</c:v>
                </c:pt>
              </c:numCache>
            </c:numRef>
          </c:val>
          <c:extLst>
            <c:ext xmlns:c16="http://schemas.microsoft.com/office/drawing/2014/chart" uri="{C3380CC4-5D6E-409C-BE32-E72D297353CC}">
              <c16:uniqueId val="{00000000-E6F0-4A44-8CD3-2EDC5CBDEC4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302.22000000000003</c:v>
                </c:pt>
                <c:pt idx="3">
                  <c:v>263.45</c:v>
                </c:pt>
                <c:pt idx="4">
                  <c:v>249.43</c:v>
                </c:pt>
              </c:numCache>
            </c:numRef>
          </c:val>
          <c:smooth val="0"/>
          <c:extLst>
            <c:ext xmlns:c16="http://schemas.microsoft.com/office/drawing/2014/chart" uri="{C3380CC4-5D6E-409C-BE32-E72D297353CC}">
              <c16:uniqueId val="{00000001-E6F0-4A44-8CD3-2EDC5CBDEC4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4072.73</c:v>
                </c:pt>
                <c:pt idx="3">
                  <c:v>4129.72</c:v>
                </c:pt>
                <c:pt idx="4">
                  <c:v>4155.2700000000004</c:v>
                </c:pt>
              </c:numCache>
            </c:numRef>
          </c:val>
          <c:extLst>
            <c:ext xmlns:c16="http://schemas.microsoft.com/office/drawing/2014/chart" uri="{C3380CC4-5D6E-409C-BE32-E72D297353CC}">
              <c16:uniqueId val="{00000000-8FD2-4B0F-90A3-9612166C2BC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970.36</c:v>
                </c:pt>
                <c:pt idx="3">
                  <c:v>940.22</c:v>
                </c:pt>
                <c:pt idx="4">
                  <c:v>922.05</c:v>
                </c:pt>
              </c:numCache>
            </c:numRef>
          </c:val>
          <c:smooth val="0"/>
          <c:extLst>
            <c:ext xmlns:c16="http://schemas.microsoft.com/office/drawing/2014/chart" uri="{C3380CC4-5D6E-409C-BE32-E72D297353CC}">
              <c16:uniqueId val="{00000001-8FD2-4B0F-90A3-9612166C2BC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0</c:v>
                </c:pt>
                <c:pt idx="2">
                  <c:v>29.66</c:v>
                </c:pt>
                <c:pt idx="3">
                  <c:v>33.770000000000003</c:v>
                </c:pt>
                <c:pt idx="4">
                  <c:v>40.369999999999997</c:v>
                </c:pt>
              </c:numCache>
            </c:numRef>
          </c:val>
          <c:extLst>
            <c:ext xmlns:c16="http://schemas.microsoft.com/office/drawing/2014/chart" uri="{C3380CC4-5D6E-409C-BE32-E72D297353CC}">
              <c16:uniqueId val="{00000000-7CD3-4B59-90BA-6C74EE1F89C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64.52</c:v>
                </c:pt>
                <c:pt idx="3">
                  <c:v>66.8</c:v>
                </c:pt>
                <c:pt idx="4">
                  <c:v>64.39</c:v>
                </c:pt>
              </c:numCache>
            </c:numRef>
          </c:val>
          <c:smooth val="0"/>
          <c:extLst>
            <c:ext xmlns:c16="http://schemas.microsoft.com/office/drawing/2014/chart" uri="{C3380CC4-5D6E-409C-BE32-E72D297353CC}">
              <c16:uniqueId val="{00000001-7CD3-4B59-90BA-6C74EE1F89C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0</c:v>
                </c:pt>
                <c:pt idx="2">
                  <c:v>572.77</c:v>
                </c:pt>
                <c:pt idx="3">
                  <c:v>508.5</c:v>
                </c:pt>
                <c:pt idx="4">
                  <c:v>426.58</c:v>
                </c:pt>
              </c:numCache>
            </c:numRef>
          </c:val>
          <c:extLst>
            <c:ext xmlns:c16="http://schemas.microsoft.com/office/drawing/2014/chart" uri="{C3380CC4-5D6E-409C-BE32-E72D297353CC}">
              <c16:uniqueId val="{00000000-C780-4C98-A764-80950E4EFA1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270.68</c:v>
                </c:pt>
                <c:pt idx="3">
                  <c:v>268.88</c:v>
                </c:pt>
                <c:pt idx="4">
                  <c:v>258.89999999999998</c:v>
                </c:pt>
              </c:numCache>
            </c:numRef>
          </c:val>
          <c:smooth val="0"/>
          <c:extLst>
            <c:ext xmlns:c16="http://schemas.microsoft.com/office/drawing/2014/chart" uri="{C3380CC4-5D6E-409C-BE32-E72D297353CC}">
              <c16:uniqueId val="{00000001-C780-4C98-A764-80950E4EFA1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U1" zoomScaleNormal="100" workbookViewId="0">
      <selection activeCell="CC56" sqref="CC5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山口県　山口市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C3</v>
      </c>
      <c r="X8" s="44"/>
      <c r="Y8" s="44"/>
      <c r="Z8" s="44"/>
      <c r="AA8" s="44"/>
      <c r="AB8" s="44"/>
      <c r="AC8" s="44"/>
      <c r="AD8" s="44" t="str">
        <f>データ!$M$6</f>
        <v>自治体職員</v>
      </c>
      <c r="AE8" s="44"/>
      <c r="AF8" s="44"/>
      <c r="AG8" s="44"/>
      <c r="AH8" s="44"/>
      <c r="AI8" s="44"/>
      <c r="AJ8" s="44"/>
      <c r="AK8" s="2"/>
      <c r="AL8" s="45">
        <f>データ!$R$6</f>
        <v>188598</v>
      </c>
      <c r="AM8" s="45"/>
      <c r="AN8" s="45"/>
      <c r="AO8" s="45"/>
      <c r="AP8" s="45"/>
      <c r="AQ8" s="45"/>
      <c r="AR8" s="45"/>
      <c r="AS8" s="45"/>
      <c r="AT8" s="46">
        <f>データ!$S$6</f>
        <v>1023.23</v>
      </c>
      <c r="AU8" s="47"/>
      <c r="AV8" s="47"/>
      <c r="AW8" s="47"/>
      <c r="AX8" s="47"/>
      <c r="AY8" s="47"/>
      <c r="AZ8" s="47"/>
      <c r="BA8" s="47"/>
      <c r="BB8" s="48">
        <f>データ!$T$6</f>
        <v>184.32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25.34</v>
      </c>
      <c r="J10" s="47"/>
      <c r="K10" s="47"/>
      <c r="L10" s="47"/>
      <c r="M10" s="47"/>
      <c r="N10" s="47"/>
      <c r="O10" s="81"/>
      <c r="P10" s="48">
        <f>データ!$P$6</f>
        <v>2.11</v>
      </c>
      <c r="Q10" s="48"/>
      <c r="R10" s="48"/>
      <c r="S10" s="48"/>
      <c r="T10" s="48"/>
      <c r="U10" s="48"/>
      <c r="V10" s="48"/>
      <c r="W10" s="45">
        <f>データ!$Q$6</f>
        <v>3149</v>
      </c>
      <c r="X10" s="45"/>
      <c r="Y10" s="45"/>
      <c r="Z10" s="45"/>
      <c r="AA10" s="45"/>
      <c r="AB10" s="45"/>
      <c r="AC10" s="45"/>
      <c r="AD10" s="2"/>
      <c r="AE10" s="2"/>
      <c r="AF10" s="2"/>
      <c r="AG10" s="2"/>
      <c r="AH10" s="2"/>
      <c r="AI10" s="2"/>
      <c r="AJ10" s="2"/>
      <c r="AK10" s="2"/>
      <c r="AL10" s="45">
        <f>データ!$U$6</f>
        <v>3964</v>
      </c>
      <c r="AM10" s="45"/>
      <c r="AN10" s="45"/>
      <c r="AO10" s="45"/>
      <c r="AP10" s="45"/>
      <c r="AQ10" s="45"/>
      <c r="AR10" s="45"/>
      <c r="AS10" s="45"/>
      <c r="AT10" s="46">
        <f>データ!$V$6</f>
        <v>69.599999999999994</v>
      </c>
      <c r="AU10" s="47"/>
      <c r="AV10" s="47"/>
      <c r="AW10" s="47"/>
      <c r="AX10" s="47"/>
      <c r="AY10" s="47"/>
      <c r="AZ10" s="47"/>
      <c r="BA10" s="47"/>
      <c r="BB10" s="48">
        <f>データ!$W$6</f>
        <v>56.95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KQWkbgNlciddmGbD2uUmB3MsZTyUhi42CtH5W5EjGQNgPSNk9OCRMOPpniEEfJP0BqGvRwfnBscCJRzkor9f4A==" saltValue="5wQ0hZq+H1vYGpRRKhZWW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352039</v>
      </c>
      <c r="D6" s="20">
        <f t="shared" si="3"/>
        <v>46</v>
      </c>
      <c r="E6" s="20">
        <f t="shared" si="3"/>
        <v>1</v>
      </c>
      <c r="F6" s="20">
        <f t="shared" si="3"/>
        <v>0</v>
      </c>
      <c r="G6" s="20">
        <f t="shared" si="3"/>
        <v>5</v>
      </c>
      <c r="H6" s="20" t="str">
        <f t="shared" si="3"/>
        <v>山口県　山口市</v>
      </c>
      <c r="I6" s="20" t="str">
        <f t="shared" si="3"/>
        <v>法適用</v>
      </c>
      <c r="J6" s="20" t="str">
        <f t="shared" si="3"/>
        <v>水道事業</v>
      </c>
      <c r="K6" s="20" t="str">
        <f t="shared" si="3"/>
        <v>簡易水道事業</v>
      </c>
      <c r="L6" s="20" t="str">
        <f t="shared" si="3"/>
        <v>C3</v>
      </c>
      <c r="M6" s="20" t="str">
        <f t="shared" si="3"/>
        <v>自治体職員</v>
      </c>
      <c r="N6" s="21" t="str">
        <f t="shared" si="3"/>
        <v>-</v>
      </c>
      <c r="O6" s="21">
        <f t="shared" si="3"/>
        <v>25.34</v>
      </c>
      <c r="P6" s="21">
        <f t="shared" si="3"/>
        <v>2.11</v>
      </c>
      <c r="Q6" s="21">
        <f t="shared" si="3"/>
        <v>3149</v>
      </c>
      <c r="R6" s="21">
        <f t="shared" si="3"/>
        <v>188598</v>
      </c>
      <c r="S6" s="21">
        <f t="shared" si="3"/>
        <v>1023.23</v>
      </c>
      <c r="T6" s="21">
        <f t="shared" si="3"/>
        <v>184.32</v>
      </c>
      <c r="U6" s="21">
        <f t="shared" si="3"/>
        <v>3964</v>
      </c>
      <c r="V6" s="21">
        <f t="shared" si="3"/>
        <v>69.599999999999994</v>
      </c>
      <c r="W6" s="21">
        <f t="shared" si="3"/>
        <v>56.95</v>
      </c>
      <c r="X6" s="22" t="str">
        <f>IF(X7="",NA(),X7)</f>
        <v>-</v>
      </c>
      <c r="Y6" s="22" t="str">
        <f t="shared" ref="Y6:AG6" si="4">IF(Y7="",NA(),Y7)</f>
        <v>-</v>
      </c>
      <c r="Z6" s="22">
        <f t="shared" si="4"/>
        <v>102.02</v>
      </c>
      <c r="AA6" s="22">
        <f t="shared" si="4"/>
        <v>100.06</v>
      </c>
      <c r="AB6" s="22">
        <f t="shared" si="4"/>
        <v>107.71</v>
      </c>
      <c r="AC6" s="22" t="str">
        <f t="shared" si="4"/>
        <v>-</v>
      </c>
      <c r="AD6" s="22" t="str">
        <f t="shared" si="4"/>
        <v>-</v>
      </c>
      <c r="AE6" s="22">
        <f t="shared" si="4"/>
        <v>103.82</v>
      </c>
      <c r="AF6" s="22">
        <f t="shared" si="4"/>
        <v>105.75</v>
      </c>
      <c r="AG6" s="22">
        <f t="shared" si="4"/>
        <v>105.52</v>
      </c>
      <c r="AH6" s="21" t="str">
        <f>IF(AH7="","",IF(AH7="-","【-】","【"&amp;SUBSTITUTE(TEXT(AH7,"#,##0.00"),"-","△")&amp;"】"))</f>
        <v>【104.96】</v>
      </c>
      <c r="AI6" s="22" t="str">
        <f>IF(AI7="",NA(),AI7)</f>
        <v>-</v>
      </c>
      <c r="AJ6" s="22" t="str">
        <f t="shared" ref="AJ6:AR6" si="5">IF(AJ7="",NA(),AJ7)</f>
        <v>-</v>
      </c>
      <c r="AK6" s="21">
        <f t="shared" si="5"/>
        <v>0</v>
      </c>
      <c r="AL6" s="21">
        <f t="shared" si="5"/>
        <v>0</v>
      </c>
      <c r="AM6" s="21">
        <f t="shared" si="5"/>
        <v>0</v>
      </c>
      <c r="AN6" s="22" t="str">
        <f t="shared" si="5"/>
        <v>-</v>
      </c>
      <c r="AO6" s="22" t="str">
        <f t="shared" si="5"/>
        <v>-</v>
      </c>
      <c r="AP6" s="22">
        <f t="shared" si="5"/>
        <v>31.54</v>
      </c>
      <c r="AQ6" s="22">
        <f t="shared" si="5"/>
        <v>31.15</v>
      </c>
      <c r="AR6" s="22">
        <f t="shared" si="5"/>
        <v>30.01</v>
      </c>
      <c r="AS6" s="21" t="str">
        <f>IF(AS7="","",IF(AS7="-","【-】","【"&amp;SUBSTITUTE(TEXT(AS7,"#,##0.00"),"-","△")&amp;"】"))</f>
        <v>【30.67】</v>
      </c>
      <c r="AT6" s="22" t="str">
        <f>IF(AT7="",NA(),AT7)</f>
        <v>-</v>
      </c>
      <c r="AU6" s="22" t="str">
        <f t="shared" ref="AU6:BC6" si="6">IF(AU7="",NA(),AU7)</f>
        <v>-</v>
      </c>
      <c r="AV6" s="22">
        <f t="shared" si="6"/>
        <v>64.739999999999995</v>
      </c>
      <c r="AW6" s="22">
        <f t="shared" si="6"/>
        <v>57.81</v>
      </c>
      <c r="AX6" s="22">
        <f t="shared" si="6"/>
        <v>57.31</v>
      </c>
      <c r="AY6" s="22" t="str">
        <f t="shared" si="6"/>
        <v>-</v>
      </c>
      <c r="AZ6" s="22" t="str">
        <f t="shared" si="6"/>
        <v>-</v>
      </c>
      <c r="BA6" s="22">
        <f t="shared" si="6"/>
        <v>302.22000000000003</v>
      </c>
      <c r="BB6" s="22">
        <f t="shared" si="6"/>
        <v>263.45</v>
      </c>
      <c r="BC6" s="22">
        <f t="shared" si="6"/>
        <v>249.43</v>
      </c>
      <c r="BD6" s="21" t="str">
        <f>IF(BD7="","",IF(BD7="-","【-】","【"&amp;SUBSTITUTE(TEXT(BD7,"#,##0.00"),"-","△")&amp;"】"))</f>
        <v>【195.24】</v>
      </c>
      <c r="BE6" s="22" t="str">
        <f>IF(BE7="",NA(),BE7)</f>
        <v>-</v>
      </c>
      <c r="BF6" s="22" t="str">
        <f t="shared" ref="BF6:BN6" si="7">IF(BF7="",NA(),BF7)</f>
        <v>-</v>
      </c>
      <c r="BG6" s="22">
        <f t="shared" si="7"/>
        <v>4072.73</v>
      </c>
      <c r="BH6" s="22">
        <f t="shared" si="7"/>
        <v>4129.72</v>
      </c>
      <c r="BI6" s="22">
        <f t="shared" si="7"/>
        <v>4155.2700000000004</v>
      </c>
      <c r="BJ6" s="22" t="str">
        <f t="shared" si="7"/>
        <v>-</v>
      </c>
      <c r="BK6" s="22" t="str">
        <f t="shared" si="7"/>
        <v>-</v>
      </c>
      <c r="BL6" s="22">
        <f t="shared" si="7"/>
        <v>970.36</v>
      </c>
      <c r="BM6" s="22">
        <f t="shared" si="7"/>
        <v>940.22</v>
      </c>
      <c r="BN6" s="22">
        <f t="shared" si="7"/>
        <v>922.05</v>
      </c>
      <c r="BO6" s="21" t="str">
        <f>IF(BO7="","",IF(BO7="-","【-】","【"&amp;SUBSTITUTE(TEXT(BO7,"#,##0.00"),"-","△")&amp;"】"))</f>
        <v>【1,090.93】</v>
      </c>
      <c r="BP6" s="22" t="str">
        <f>IF(BP7="",NA(),BP7)</f>
        <v>-</v>
      </c>
      <c r="BQ6" s="22" t="str">
        <f t="shared" ref="BQ6:BY6" si="8">IF(BQ7="",NA(),BQ7)</f>
        <v>-</v>
      </c>
      <c r="BR6" s="22">
        <f t="shared" si="8"/>
        <v>29.66</v>
      </c>
      <c r="BS6" s="22">
        <f t="shared" si="8"/>
        <v>33.770000000000003</v>
      </c>
      <c r="BT6" s="22">
        <f t="shared" si="8"/>
        <v>40.369999999999997</v>
      </c>
      <c r="BU6" s="22" t="str">
        <f t="shared" si="8"/>
        <v>-</v>
      </c>
      <c r="BV6" s="22" t="str">
        <f t="shared" si="8"/>
        <v>-</v>
      </c>
      <c r="BW6" s="22">
        <f t="shared" si="8"/>
        <v>64.52</v>
      </c>
      <c r="BX6" s="22">
        <f t="shared" si="8"/>
        <v>66.8</v>
      </c>
      <c r="BY6" s="22">
        <f t="shared" si="8"/>
        <v>64.39</v>
      </c>
      <c r="BZ6" s="21" t="str">
        <f>IF(BZ7="","",IF(BZ7="-","【-】","【"&amp;SUBSTITUTE(TEXT(BZ7,"#,##0.00"),"-","△")&amp;"】"))</f>
        <v>【58.61】</v>
      </c>
      <c r="CA6" s="22" t="str">
        <f>IF(CA7="",NA(),CA7)</f>
        <v>-</v>
      </c>
      <c r="CB6" s="22" t="str">
        <f t="shared" ref="CB6:CJ6" si="9">IF(CB7="",NA(),CB7)</f>
        <v>-</v>
      </c>
      <c r="CC6" s="22">
        <f t="shared" si="9"/>
        <v>572.77</v>
      </c>
      <c r="CD6" s="22">
        <f t="shared" si="9"/>
        <v>508.5</v>
      </c>
      <c r="CE6" s="22">
        <f t="shared" si="9"/>
        <v>426.58</v>
      </c>
      <c r="CF6" s="22" t="str">
        <f t="shared" si="9"/>
        <v>-</v>
      </c>
      <c r="CG6" s="22" t="str">
        <f t="shared" si="9"/>
        <v>-</v>
      </c>
      <c r="CH6" s="22">
        <f t="shared" si="9"/>
        <v>270.68</v>
      </c>
      <c r="CI6" s="22">
        <f t="shared" si="9"/>
        <v>268.88</v>
      </c>
      <c r="CJ6" s="22">
        <f t="shared" si="9"/>
        <v>258.89999999999998</v>
      </c>
      <c r="CK6" s="21" t="str">
        <f>IF(CK7="","",IF(CK7="-","【-】","【"&amp;SUBSTITUTE(TEXT(CK7,"#,##0.00"),"-","△")&amp;"】"))</f>
        <v>【274.97】</v>
      </c>
      <c r="CL6" s="22" t="str">
        <f>IF(CL7="",NA(),CL7)</f>
        <v>-</v>
      </c>
      <c r="CM6" s="22" t="str">
        <f t="shared" ref="CM6:CU6" si="10">IF(CM7="",NA(),CM7)</f>
        <v>-</v>
      </c>
      <c r="CN6" s="22">
        <f t="shared" si="10"/>
        <v>61.04</v>
      </c>
      <c r="CO6" s="22">
        <f t="shared" si="10"/>
        <v>56.6</v>
      </c>
      <c r="CP6" s="22">
        <f t="shared" si="10"/>
        <v>55.09</v>
      </c>
      <c r="CQ6" s="22" t="str">
        <f t="shared" si="10"/>
        <v>-</v>
      </c>
      <c r="CR6" s="22" t="str">
        <f t="shared" si="10"/>
        <v>-</v>
      </c>
      <c r="CS6" s="22">
        <f t="shared" si="10"/>
        <v>48.86</v>
      </c>
      <c r="CT6" s="22">
        <f t="shared" si="10"/>
        <v>49</v>
      </c>
      <c r="CU6" s="22">
        <f t="shared" si="10"/>
        <v>50.07</v>
      </c>
      <c r="CV6" s="21" t="str">
        <f>IF(CV7="","",IF(CV7="-","【-】","【"&amp;SUBSTITUTE(TEXT(CV7,"#,##0.00"),"-","△")&amp;"】"))</f>
        <v>【52.36】</v>
      </c>
      <c r="CW6" s="22" t="str">
        <f>IF(CW7="",NA(),CW7)</f>
        <v>-</v>
      </c>
      <c r="CX6" s="22" t="str">
        <f t="shared" ref="CX6:DF6" si="11">IF(CX7="",NA(),CX7)</f>
        <v>-</v>
      </c>
      <c r="CY6" s="22">
        <f t="shared" si="11"/>
        <v>69.540000000000006</v>
      </c>
      <c r="CZ6" s="22">
        <f t="shared" si="11"/>
        <v>72.94</v>
      </c>
      <c r="DA6" s="22">
        <f t="shared" si="11"/>
        <v>73.3</v>
      </c>
      <c r="DB6" s="22" t="str">
        <f t="shared" si="11"/>
        <v>-</v>
      </c>
      <c r="DC6" s="22" t="str">
        <f t="shared" si="11"/>
        <v>-</v>
      </c>
      <c r="DD6" s="22">
        <f t="shared" si="11"/>
        <v>76.48</v>
      </c>
      <c r="DE6" s="22">
        <f t="shared" si="11"/>
        <v>75.64</v>
      </c>
      <c r="DF6" s="22">
        <f t="shared" si="11"/>
        <v>75.7</v>
      </c>
      <c r="DG6" s="21" t="str">
        <f>IF(DG7="","",IF(DG7="-","【-】","【"&amp;SUBSTITUTE(TEXT(DG7,"#,##0.00"),"-","△")&amp;"】"))</f>
        <v>【73.88】</v>
      </c>
      <c r="DH6" s="22" t="str">
        <f>IF(DH7="",NA(),DH7)</f>
        <v>-</v>
      </c>
      <c r="DI6" s="22" t="str">
        <f t="shared" ref="DI6:DQ6" si="12">IF(DI7="",NA(),DI7)</f>
        <v>-</v>
      </c>
      <c r="DJ6" s="22">
        <f t="shared" si="12"/>
        <v>5.19</v>
      </c>
      <c r="DK6" s="22">
        <f t="shared" si="12"/>
        <v>9.6300000000000008</v>
      </c>
      <c r="DL6" s="22">
        <f t="shared" si="12"/>
        <v>13.8</v>
      </c>
      <c r="DM6" s="22" t="str">
        <f t="shared" si="12"/>
        <v>-</v>
      </c>
      <c r="DN6" s="22" t="str">
        <f t="shared" si="12"/>
        <v>-</v>
      </c>
      <c r="DO6" s="22">
        <f t="shared" si="12"/>
        <v>39.409999999999997</v>
      </c>
      <c r="DP6" s="22">
        <f t="shared" si="12"/>
        <v>41.18</v>
      </c>
      <c r="DQ6" s="22">
        <f t="shared" si="12"/>
        <v>42.98</v>
      </c>
      <c r="DR6" s="21" t="str">
        <f>IF(DR7="","",IF(DR7="-","【-】","【"&amp;SUBSTITUTE(TEXT(DR7,"#,##0.00"),"-","△")&amp;"】"))</f>
        <v>【39.30】</v>
      </c>
      <c r="DS6" s="22" t="str">
        <f>IF(DS7="",NA(),DS7)</f>
        <v>-</v>
      </c>
      <c r="DT6" s="22" t="str">
        <f t="shared" ref="DT6:EB6" si="13">IF(DT7="",NA(),DT7)</f>
        <v>-</v>
      </c>
      <c r="DU6" s="22">
        <f t="shared" si="13"/>
        <v>13.68</v>
      </c>
      <c r="DV6" s="22">
        <f t="shared" si="13"/>
        <v>14.25</v>
      </c>
      <c r="DW6" s="22">
        <f t="shared" si="13"/>
        <v>13.54</v>
      </c>
      <c r="DX6" s="22" t="str">
        <f t="shared" si="13"/>
        <v>-</v>
      </c>
      <c r="DY6" s="22" t="str">
        <f t="shared" si="13"/>
        <v>-</v>
      </c>
      <c r="DZ6" s="22">
        <f t="shared" si="13"/>
        <v>20.97</v>
      </c>
      <c r="EA6" s="22">
        <f t="shared" si="13"/>
        <v>21.65</v>
      </c>
      <c r="EB6" s="22">
        <f t="shared" si="13"/>
        <v>23.24</v>
      </c>
      <c r="EC6" s="21" t="str">
        <f>IF(EC7="","",IF(EC7="-","【-】","【"&amp;SUBSTITUTE(TEXT(EC7,"#,##0.00"),"-","△")&amp;"】"))</f>
        <v>【18.76】</v>
      </c>
      <c r="ED6" s="22" t="str">
        <f>IF(ED7="",NA(),ED7)</f>
        <v>-</v>
      </c>
      <c r="EE6" s="22" t="str">
        <f t="shared" ref="EE6:EM6" si="14">IF(EE7="",NA(),EE7)</f>
        <v>-</v>
      </c>
      <c r="EF6" s="22">
        <f t="shared" si="14"/>
        <v>0.3</v>
      </c>
      <c r="EG6" s="22">
        <f t="shared" si="14"/>
        <v>1.43</v>
      </c>
      <c r="EH6" s="22">
        <f t="shared" si="14"/>
        <v>1.4</v>
      </c>
      <c r="EI6" s="22" t="str">
        <f t="shared" si="14"/>
        <v>-</v>
      </c>
      <c r="EJ6" s="22" t="str">
        <f t="shared" si="14"/>
        <v>-</v>
      </c>
      <c r="EK6" s="22">
        <f t="shared" si="14"/>
        <v>1.1499999999999999</v>
      </c>
      <c r="EL6" s="22">
        <f t="shared" si="14"/>
        <v>0.28999999999999998</v>
      </c>
      <c r="EM6" s="22">
        <f t="shared" si="14"/>
        <v>0.39</v>
      </c>
      <c r="EN6" s="21" t="str">
        <f>IF(EN7="","",IF(EN7="-","【-】","【"&amp;SUBSTITUTE(TEXT(EN7,"#,##0.00"),"-","△")&amp;"】"))</f>
        <v>【0.65】</v>
      </c>
    </row>
    <row r="7" spans="1:144" s="23" customFormat="1" x14ac:dyDescent="0.15">
      <c r="A7" s="15"/>
      <c r="B7" s="24">
        <v>2022</v>
      </c>
      <c r="C7" s="24">
        <v>352039</v>
      </c>
      <c r="D7" s="24">
        <v>46</v>
      </c>
      <c r="E7" s="24">
        <v>1</v>
      </c>
      <c r="F7" s="24">
        <v>0</v>
      </c>
      <c r="G7" s="24">
        <v>5</v>
      </c>
      <c r="H7" s="24" t="s">
        <v>93</v>
      </c>
      <c r="I7" s="24" t="s">
        <v>94</v>
      </c>
      <c r="J7" s="24" t="s">
        <v>95</v>
      </c>
      <c r="K7" s="24" t="s">
        <v>96</v>
      </c>
      <c r="L7" s="24" t="s">
        <v>97</v>
      </c>
      <c r="M7" s="24" t="s">
        <v>98</v>
      </c>
      <c r="N7" s="25" t="s">
        <v>99</v>
      </c>
      <c r="O7" s="25">
        <v>25.34</v>
      </c>
      <c r="P7" s="25">
        <v>2.11</v>
      </c>
      <c r="Q7" s="25">
        <v>3149</v>
      </c>
      <c r="R7" s="25">
        <v>188598</v>
      </c>
      <c r="S7" s="25">
        <v>1023.23</v>
      </c>
      <c r="T7" s="25">
        <v>184.32</v>
      </c>
      <c r="U7" s="25">
        <v>3964</v>
      </c>
      <c r="V7" s="25">
        <v>69.599999999999994</v>
      </c>
      <c r="W7" s="25">
        <v>56.95</v>
      </c>
      <c r="X7" s="25" t="s">
        <v>99</v>
      </c>
      <c r="Y7" s="25" t="s">
        <v>99</v>
      </c>
      <c r="Z7" s="25">
        <v>102.02</v>
      </c>
      <c r="AA7" s="25">
        <v>100.06</v>
      </c>
      <c r="AB7" s="25">
        <v>107.71</v>
      </c>
      <c r="AC7" s="25" t="s">
        <v>99</v>
      </c>
      <c r="AD7" s="25" t="s">
        <v>99</v>
      </c>
      <c r="AE7" s="25">
        <v>103.82</v>
      </c>
      <c r="AF7" s="25">
        <v>105.75</v>
      </c>
      <c r="AG7" s="25">
        <v>105.52</v>
      </c>
      <c r="AH7" s="25">
        <v>104.96</v>
      </c>
      <c r="AI7" s="25" t="s">
        <v>99</v>
      </c>
      <c r="AJ7" s="25" t="s">
        <v>99</v>
      </c>
      <c r="AK7" s="25">
        <v>0</v>
      </c>
      <c r="AL7" s="25">
        <v>0</v>
      </c>
      <c r="AM7" s="25">
        <v>0</v>
      </c>
      <c r="AN7" s="25" t="s">
        <v>99</v>
      </c>
      <c r="AO7" s="25" t="s">
        <v>99</v>
      </c>
      <c r="AP7" s="25">
        <v>31.54</v>
      </c>
      <c r="AQ7" s="25">
        <v>31.15</v>
      </c>
      <c r="AR7" s="25">
        <v>30.01</v>
      </c>
      <c r="AS7" s="25">
        <v>30.67</v>
      </c>
      <c r="AT7" s="25" t="s">
        <v>99</v>
      </c>
      <c r="AU7" s="25" t="s">
        <v>99</v>
      </c>
      <c r="AV7" s="25">
        <v>64.739999999999995</v>
      </c>
      <c r="AW7" s="25">
        <v>57.81</v>
      </c>
      <c r="AX7" s="25">
        <v>57.31</v>
      </c>
      <c r="AY7" s="25" t="s">
        <v>99</v>
      </c>
      <c r="AZ7" s="25" t="s">
        <v>99</v>
      </c>
      <c r="BA7" s="25">
        <v>302.22000000000003</v>
      </c>
      <c r="BB7" s="25">
        <v>263.45</v>
      </c>
      <c r="BC7" s="25">
        <v>249.43</v>
      </c>
      <c r="BD7" s="25">
        <v>195.24</v>
      </c>
      <c r="BE7" s="25" t="s">
        <v>99</v>
      </c>
      <c r="BF7" s="25" t="s">
        <v>99</v>
      </c>
      <c r="BG7" s="25">
        <v>4072.73</v>
      </c>
      <c r="BH7" s="25">
        <v>4129.72</v>
      </c>
      <c r="BI7" s="25">
        <v>4155.2700000000004</v>
      </c>
      <c r="BJ7" s="25" t="s">
        <v>99</v>
      </c>
      <c r="BK7" s="25" t="s">
        <v>99</v>
      </c>
      <c r="BL7" s="25">
        <v>970.36</v>
      </c>
      <c r="BM7" s="25">
        <v>940.22</v>
      </c>
      <c r="BN7" s="25">
        <v>922.05</v>
      </c>
      <c r="BO7" s="25">
        <v>1090.93</v>
      </c>
      <c r="BP7" s="25" t="s">
        <v>99</v>
      </c>
      <c r="BQ7" s="25" t="s">
        <v>99</v>
      </c>
      <c r="BR7" s="25">
        <v>29.66</v>
      </c>
      <c r="BS7" s="25">
        <v>33.770000000000003</v>
      </c>
      <c r="BT7" s="25">
        <v>40.369999999999997</v>
      </c>
      <c r="BU7" s="25" t="s">
        <v>99</v>
      </c>
      <c r="BV7" s="25" t="s">
        <v>99</v>
      </c>
      <c r="BW7" s="25">
        <v>64.52</v>
      </c>
      <c r="BX7" s="25">
        <v>66.8</v>
      </c>
      <c r="BY7" s="25">
        <v>64.39</v>
      </c>
      <c r="BZ7" s="25">
        <v>58.61</v>
      </c>
      <c r="CA7" s="25" t="s">
        <v>99</v>
      </c>
      <c r="CB7" s="25" t="s">
        <v>99</v>
      </c>
      <c r="CC7" s="25">
        <v>572.77</v>
      </c>
      <c r="CD7" s="25">
        <v>508.5</v>
      </c>
      <c r="CE7" s="25">
        <v>426.58</v>
      </c>
      <c r="CF7" s="25" t="s">
        <v>99</v>
      </c>
      <c r="CG7" s="25" t="s">
        <v>99</v>
      </c>
      <c r="CH7" s="25">
        <v>270.68</v>
      </c>
      <c r="CI7" s="25">
        <v>268.88</v>
      </c>
      <c r="CJ7" s="25">
        <v>258.89999999999998</v>
      </c>
      <c r="CK7" s="25">
        <v>274.97000000000003</v>
      </c>
      <c r="CL7" s="25" t="s">
        <v>99</v>
      </c>
      <c r="CM7" s="25" t="s">
        <v>99</v>
      </c>
      <c r="CN7" s="25">
        <v>61.04</v>
      </c>
      <c r="CO7" s="25">
        <v>56.6</v>
      </c>
      <c r="CP7" s="25">
        <v>55.09</v>
      </c>
      <c r="CQ7" s="25" t="s">
        <v>99</v>
      </c>
      <c r="CR7" s="25" t="s">
        <v>99</v>
      </c>
      <c r="CS7" s="25">
        <v>48.86</v>
      </c>
      <c r="CT7" s="25">
        <v>49</v>
      </c>
      <c r="CU7" s="25">
        <v>50.07</v>
      </c>
      <c r="CV7" s="25">
        <v>52.36</v>
      </c>
      <c r="CW7" s="25" t="s">
        <v>99</v>
      </c>
      <c r="CX7" s="25" t="s">
        <v>99</v>
      </c>
      <c r="CY7" s="25">
        <v>69.540000000000006</v>
      </c>
      <c r="CZ7" s="25">
        <v>72.94</v>
      </c>
      <c r="DA7" s="25">
        <v>73.3</v>
      </c>
      <c r="DB7" s="25" t="s">
        <v>99</v>
      </c>
      <c r="DC7" s="25" t="s">
        <v>99</v>
      </c>
      <c r="DD7" s="25">
        <v>76.48</v>
      </c>
      <c r="DE7" s="25">
        <v>75.64</v>
      </c>
      <c r="DF7" s="25">
        <v>75.7</v>
      </c>
      <c r="DG7" s="25">
        <v>73.88</v>
      </c>
      <c r="DH7" s="25" t="s">
        <v>99</v>
      </c>
      <c r="DI7" s="25" t="s">
        <v>99</v>
      </c>
      <c r="DJ7" s="25">
        <v>5.19</v>
      </c>
      <c r="DK7" s="25">
        <v>9.6300000000000008</v>
      </c>
      <c r="DL7" s="25">
        <v>13.8</v>
      </c>
      <c r="DM7" s="25" t="s">
        <v>99</v>
      </c>
      <c r="DN7" s="25" t="s">
        <v>99</v>
      </c>
      <c r="DO7" s="25">
        <v>39.409999999999997</v>
      </c>
      <c r="DP7" s="25">
        <v>41.18</v>
      </c>
      <c r="DQ7" s="25">
        <v>42.98</v>
      </c>
      <c r="DR7" s="25">
        <v>39.299999999999997</v>
      </c>
      <c r="DS7" s="25" t="s">
        <v>99</v>
      </c>
      <c r="DT7" s="25" t="s">
        <v>99</v>
      </c>
      <c r="DU7" s="25">
        <v>13.68</v>
      </c>
      <c r="DV7" s="25">
        <v>14.25</v>
      </c>
      <c r="DW7" s="25">
        <v>13.54</v>
      </c>
      <c r="DX7" s="25" t="s">
        <v>99</v>
      </c>
      <c r="DY7" s="25" t="s">
        <v>99</v>
      </c>
      <c r="DZ7" s="25">
        <v>20.97</v>
      </c>
      <c r="EA7" s="25">
        <v>21.65</v>
      </c>
      <c r="EB7" s="25">
        <v>23.24</v>
      </c>
      <c r="EC7" s="25">
        <v>18.760000000000002</v>
      </c>
      <c r="ED7" s="25" t="s">
        <v>99</v>
      </c>
      <c r="EE7" s="25" t="s">
        <v>99</v>
      </c>
      <c r="EF7" s="25">
        <v>0.3</v>
      </c>
      <c r="EG7" s="25">
        <v>1.43</v>
      </c>
      <c r="EH7" s="25">
        <v>1.4</v>
      </c>
      <c r="EI7" s="25" t="s">
        <v>99</v>
      </c>
      <c r="EJ7" s="25" t="s">
        <v>99</v>
      </c>
      <c r="EK7" s="25">
        <v>1.1499999999999999</v>
      </c>
      <c r="EL7" s="25">
        <v>0.28999999999999998</v>
      </c>
      <c r="EM7" s="25">
        <v>0.39</v>
      </c>
      <c r="EN7" s="25">
        <v>0.65</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7087</cp:lastModifiedBy>
  <cp:lastPrinted>2024-01-31T07:47:56Z</cp:lastPrinted>
  <dcterms:created xsi:type="dcterms:W3CDTF">2023-12-05T00:59:34Z</dcterms:created>
  <dcterms:modified xsi:type="dcterms:W3CDTF">2024-02-02T00:00:04Z</dcterms:modified>
  <cp:category/>
</cp:coreProperties>
</file>