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172.31.0.207\suidou\水道管理係　０．４ＴBまで\水道管理係共通フォルダ\702　県通知・照会\01　照会\R5年度\１４．経営比較分析表\様式01【水道・簡易水道・工業用水道・下水道】\01【法適】水道事業・簡易水道事業\"/>
    </mc:Choice>
  </mc:AlternateContent>
  <xr:revisionPtr revIDLastSave="0" documentId="13_ncr:1_{6025FD8E-3240-49F1-BF34-F3C1A371BDE8}" xr6:coauthVersionLast="47" xr6:coauthVersionMax="47" xr10:uidLastSave="{00000000-0000-0000-0000-000000000000}"/>
  <workbookProtection workbookAlgorithmName="SHA-512" workbookHashValue="hjEd+1xiSniktfSL1j1pLaO327AWhNPkP+CBQlJzrEdihzBtrGQ9HH9QH6AlnA2Y/XGAmgKiqXYUV1GlQNxIrw==" workbookSaltValue="e6I2lNtubvFKnuYh35fdqA==" workbookSpinCount="100000" lockStructure="1"/>
  <bookViews>
    <workbookView xWindow="-120" yWindow="-120" windowWidth="29040" windowHeight="1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AD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<sst xmlns="http://schemas.openxmlformats.org/spreadsheetml/2006/main" count="228" uniqueCount="114">
  <si>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</si>
  <si>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</si>
  <si>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</si>
  <si>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</si>
  <si>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</si>
  <si>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</si>
  <si>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</si>
  <si>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</si>
  <si>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</si>
  <si>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</si>
  <si>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</si>
  <si>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</si>
  <si>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</si>
  <si>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</si>
  <si>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</si>
  <si>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</si>
  <si>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</si>
  <si>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</si>
  <si>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</si>
  <si>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</si>
  <si>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</si>
  <si>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</si>
  <si>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</si>
  <si>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</si>
  <si>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</si>
  <si>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</si>
  <si>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</si>
  <si>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</si>
  <si>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</si>
  <si>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</si>
  <si>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</si>
  <si>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</si>
  <si>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</si>
  <si>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</si>
  <si>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</si>
  <si>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</si>
  <si>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</si>
  <si>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</si>
  <si>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</si>
  <si>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</si>
  <si>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</si>
  <si>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</si>
  <si>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</si>
  <si>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</si>
  <si>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</si>
  <si>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</si>
  <si>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</si>
  <si>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</si>
  <si>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</si>
  <si>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</si>
  <si>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</si>
  <si>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</si>
  <si>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</si>
  <si>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</si>
  <si>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</si>
  <si>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</si>
  <si>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</si>
  <si>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</si>
  <si>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</si>
  <si>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</si>
  <si>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</si>
  <si>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</si>
  <si>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</si>
  <si>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</si>
  <si>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</si>
  <si>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</si>
  <si>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</si>
  <si>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</si>
  <si>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</si>
  <si>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</si>
  <si>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</si>
  <si>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</si>
  <si>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</si>
  <si>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</si>
  <si>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</si>
  <si>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</si>
  <si>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</si>
  <si>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</si>
  <si>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</si>
  <si>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</si>
  <si>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</si>
  <si>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</si>
  <si>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</si>
  <si>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</si>
  <si>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</si>
  <si>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</si>
  <si>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</si>
  <si>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</si>
  <si>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</si>
  <si>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</si>
  <si>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</si>
  <si>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</si>
  <si>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</si>
  <si>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</si>
  <si>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</si>
  <si>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</si>
  <si>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</si>
  <si>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</si>
  <si>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</si>
  <si>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</si>
  <si>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</si>
  <si>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</si>
  <si>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</si>
  <si>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</si>
  <si>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</si>
  <si>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</si>
  <si>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</si>
  <si>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</si>
  <si>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</si>
  <si>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</si>
  <si>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</si>
  <si>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有形固定資産減価償却率が平均値より高く、増加傾向にあることから、更新時期を迎えている施設が増加していると思慮される。
　管路経年化率は、平均値と同様の推移をしているが、管路更新率が平均値を下回っている。
　老朽施設の解消を図るため、施設整備計画である「水道事業ビジョン」に基づき、耐用年数を経過した水道管路及び施設を計画的に更新し、水道水の安定供給と有収率の向上を図る。</t>
    <rPh sb="167" eb="170">
      <t>スイドウスイ</t>
    </rPh>
    <rPh sb="183" eb="184">
      <t>ハカ</t>
    </rPh>
    <phoneticPr fontId="4"/>
  </si>
  <si>
    <t>　萩市の上水道事業は、昭和11年に創設、昭和36年に地方公営企業法の適用を受け、平成29年4月1日に簡易水道事業等を全て経営統合し、全市域の水道事業を一つの上水道事業として経営している。
　経常収支比率は100％を上回っており、経営状況は健全な水準を保っている。
　流動比率は、理想比率200％以上とされており、短期債務に対する支払能力は安定している。
　企業債残高対給水収益比率は、経営統合により企業債残高が増加したため、平均値を上回っている。今後も配水池整備事業や基幹管路等更新事業、老朽施設の更新等を控えているため、比率の上昇が想定される。
　料金回収率は、給水人口の減少に伴う給水収益の減少や、動力費等の高騰による支出の増加も影響し、前年度より僅かに減少した。
　有収率は、当初から計画していた漏水調査に加え、配水量が急増し漏水の発生が予想される地域の調査を併せて実施したことにより、前年度の水準を維持している。
　引き続き、経年管路の更新や漏水調査による早期漏水箇所の特定、寒波対策を実施し有収率の向上を図るとともに経営の健全化に努める。</t>
    <rPh sb="226" eb="233">
      <t>ハイスイチセイビジギョウ</t>
    </rPh>
    <rPh sb="234" eb="238">
      <t>キカンカンロ</t>
    </rPh>
    <rPh sb="238" eb="239">
      <t>トウ</t>
    </rPh>
    <rPh sb="264" eb="266">
      <t>ジョウショウ</t>
    </rPh>
    <rPh sb="282" eb="286">
      <t>キュウスイジンコウ</t>
    </rPh>
    <rPh sb="287" eb="289">
      <t>ゲンショウ</t>
    </rPh>
    <rPh sb="290" eb="291">
      <t>トモナ</t>
    </rPh>
    <rPh sb="297" eb="299">
      <t>ゲンショウ</t>
    </rPh>
    <rPh sb="306" eb="310">
      <t>ドウリョクヒトウ</t>
    </rPh>
    <rPh sb="311" eb="313">
      <t>コウトウ</t>
    </rPh>
    <rPh sb="316" eb="318">
      <t>シシュツ</t>
    </rPh>
    <rPh sb="319" eb="321">
      <t>ゾウカ</t>
    </rPh>
    <rPh sb="322" eb="324">
      <t>エイキョウ</t>
    </rPh>
    <rPh sb="326" eb="327">
      <t>ワズ</t>
    </rPh>
    <rPh sb="334" eb="336">
      <t>ゲンショウ</t>
    </rPh>
    <rPh sb="341" eb="343">
      <t>トウショ</t>
    </rPh>
    <rPh sb="345" eb="347">
      <t>ケイカク</t>
    </rPh>
    <rPh sb="352" eb="355">
      <t>ケイカクテキ</t>
    </rPh>
    <rPh sb="356" eb="357">
      <t>クワ</t>
    </rPh>
    <rPh sb="359" eb="362">
      <t>ハイスイリョウ</t>
    </rPh>
    <rPh sb="363" eb="364">
      <t>キュウ</t>
    </rPh>
    <rPh sb="366" eb="368">
      <t>ロウスイ</t>
    </rPh>
    <rPh sb="369" eb="371">
      <t>ハッセイ</t>
    </rPh>
    <rPh sb="372" eb="374">
      <t>ヨソウ</t>
    </rPh>
    <rPh sb="377" eb="379">
      <t>チイキ</t>
    </rPh>
    <rPh sb="383" eb="384">
      <t>アワ</t>
    </rPh>
    <rPh sb="395" eb="396">
      <t>オコナ</t>
    </rPh>
    <rPh sb="401" eb="404">
      <t>ゼンネンド</t>
    </rPh>
    <rPh sb="405" eb="407">
      <t>スイジュン</t>
    </rPh>
    <rPh sb="408" eb="410">
      <t>イジ</t>
    </rPh>
    <rPh sb="463" eb="465">
      <t>ケイエイ</t>
    </rPh>
    <rPh sb="466" eb="469">
      <t>ケンゼンカ</t>
    </rPh>
    <rPh sb="470" eb="471">
      <t>ツト</t>
    </rPh>
    <phoneticPr fontId="4"/>
  </si>
  <si>
    <t>　萩市の水道事業は、適正な料金収入の確保や経費の抑制に努めているが、離島や中山間地域等の施設を多く抱えていることから、一般会計からの繰入を必要とする状況にある。
　また、経営状況は健全な水準を保っているものの、配水池整備事業及び基幹管路等更新事業、老朽施設の更新等の実施に伴う大規模な支出が見込まれる。
　このような中、水道水の安定供給と経営の健全化を図るため、耐用年数を経過した水道管路及び施設の更新を計画的に進めるとともに、これまでの事業効果を検証しながら、施設の統合等や適正な水道料金水準の検討し、中長期的な施設整備計画である「水道事業ビジョン」の見直しを行っていく。</t>
    <rPh sb="112" eb="113">
      <t>オヨ</t>
    </rPh>
    <rPh sb="118" eb="119">
      <t>トウ</t>
    </rPh>
    <rPh sb="136" eb="137">
      <t>トモナ</t>
    </rPh>
    <rPh sb="138" eb="141">
      <t>ダイキボ</t>
    </rPh>
    <rPh sb="142" eb="144">
      <t>シシュツ</t>
    </rPh>
    <rPh sb="158" eb="159">
      <t>ナカ</t>
    </rPh>
    <rPh sb="176" eb="177">
      <t>ハカ</t>
    </rPh>
    <rPh sb="224" eb="226">
      <t>ケンショウ</t>
    </rPh>
    <rPh sb="236" eb="237">
      <t>トウ</t>
    </rPh>
    <rPh sb="281" eb="2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</si>
</sst>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0.22</c:v>
                </c:pt>
                <c:pt idx="2">
                  <c:v>0.2</c:v>
                </c:pt>
                <c:pt idx="3">
                  <c:v>0.37</c:v>
                </c:pt>
                <c:pt idx="4">
                  <c:v>0.33</c:v>
                </c:pt>
              </c:numCache>
            </c:numRef>
          </c:val>
          <c:extLst>
            <c:ext xmlns:c16="http://schemas.microsoft.com/office/drawing/2014/chart" uri="{C3380CC4-5D6E-409C-BE32-E72D297353CC}">
              <c16:uniqueId val="{00000000-777F-4121-AD09-14B23380F3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77F-4121-AD09-14B23380F3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76.05</c:v>
                </c:pt>
                <c:pt idx="1">
                  <c:v>76.430000000000007</c:v>
                </c:pt>
                <c:pt idx="2">
                  <c:v>78.42</c:v>
                </c:pt>
                <c:pt idx="3">
                  <c:v>74.209999999999994</c:v>
                </c:pt>
                <c:pt idx="4">
                  <c:v>73.36</c:v>
                </c:pt>
              </c:numCache>
            </c:numRef>
          </c:val>
          <c:extLst>
            <c:ext xmlns:c16="http://schemas.microsoft.com/office/drawing/2014/chart" uri="{C3380CC4-5D6E-409C-BE32-E72D297353CC}">
              <c16:uniqueId val="{00000000-DD6F-4002-BA47-00F0A3003B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DD6F-4002-BA47-00F0A3003B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80.39</c:v>
                </c:pt>
                <c:pt idx="1">
                  <c:v>77.069999999999993</c:v>
                </c:pt>
                <c:pt idx="2">
                  <c:v>73.84</c:v>
                </c:pt>
                <c:pt idx="3">
                  <c:v>76.650000000000006</c:v>
                </c:pt>
                <c:pt idx="4">
                  <c:v>76.510000000000005</c:v>
                </c:pt>
              </c:numCache>
            </c:numRef>
          </c:val>
          <c:extLst>
            <c:ext xmlns:c16="http://schemas.microsoft.com/office/drawing/2014/chart" uri="{C3380CC4-5D6E-409C-BE32-E72D297353CC}">
              <c16:uniqueId val="{00000000-2F76-4AF7-A33E-224355D501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2F76-4AF7-A33E-224355D501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104.9</c:v>
                </c:pt>
                <c:pt idx="1">
                  <c:v>103.3</c:v>
                </c:pt>
                <c:pt idx="2">
                  <c:v>106.8</c:v>
                </c:pt>
                <c:pt idx="3">
                  <c:v>107.45</c:v>
                </c:pt>
                <c:pt idx="4">
                  <c:v>104.75</c:v>
                </c:pt>
              </c:numCache>
            </c:numRef>
          </c:val>
          <c:extLst>
            <c:ext xmlns:c16="http://schemas.microsoft.com/office/drawing/2014/chart" uri="{C3380CC4-5D6E-409C-BE32-E72D297353CC}">
              <c16:uniqueId val="{00000000-6FE8-4666-ADBE-B6A2227CB8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6FE8-4666-ADBE-B6A2227CB8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51.52</c:v>
                </c:pt>
                <c:pt idx="1">
                  <c:v>52.93</c:v>
                </c:pt>
                <c:pt idx="2">
                  <c:v>54.4</c:v>
                </c:pt>
                <c:pt idx="3">
                  <c:v>55.84</c:v>
                </c:pt>
                <c:pt idx="4">
                  <c:v>56.99</c:v>
                </c:pt>
              </c:numCache>
            </c:numRef>
          </c:val>
          <c:extLst>
            <c:ext xmlns:c16="http://schemas.microsoft.com/office/drawing/2014/chart" uri="{C3380CC4-5D6E-409C-BE32-E72D297353CC}">
              <c16:uniqueId val="{00000000-286B-46FA-AE44-874C684484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286B-46FA-AE44-874C684484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16.46</c:v>
                </c:pt>
                <c:pt idx="1">
                  <c:v>16.68</c:v>
                </c:pt>
                <c:pt idx="2">
                  <c:v>18.57</c:v>
                </c:pt>
                <c:pt idx="3">
                  <c:v>19.5</c:v>
                </c:pt>
                <c:pt idx="4">
                  <c:v>21.1</c:v>
                </c:pt>
              </c:numCache>
            </c:numRef>
          </c:val>
          <c:extLst>
            <c:ext xmlns:c16="http://schemas.microsoft.com/office/drawing/2014/chart" uri="{C3380CC4-5D6E-409C-BE32-E72D297353CC}">
              <c16:uniqueId val="{00000000-BA2C-4BD2-9D92-1D967A1947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BA2C-4BD2-9D92-1D967A1947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3B-4A75-8372-F662C9FEBD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293B-4A75-8372-F662C9FEBD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400.84</c:v>
                </c:pt>
                <c:pt idx="1">
                  <c:v>440.62</c:v>
                </c:pt>
                <c:pt idx="2">
                  <c:v>484.72</c:v>
                </c:pt>
                <c:pt idx="3">
                  <c:v>437.67</c:v>
                </c:pt>
                <c:pt idx="4">
                  <c:v>497.35</c:v>
                </c:pt>
              </c:numCache>
            </c:numRef>
          </c:val>
          <c:extLst>
            <c:ext xmlns:c16="http://schemas.microsoft.com/office/drawing/2014/chart" uri="{C3380CC4-5D6E-409C-BE32-E72D297353CC}">
              <c16:uniqueId val="{00000000-2E41-48B1-B673-7C9B3A7CB9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2E41-48B1-B673-7C9B3A7CB9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658.09</c:v>
                </c:pt>
                <c:pt idx="1">
                  <c:v>671.98</c:v>
                </c:pt>
                <c:pt idx="2">
                  <c:v>677.53</c:v>
                </c:pt>
                <c:pt idx="3">
                  <c:v>673.51</c:v>
                </c:pt>
                <c:pt idx="4">
                  <c:v>676.79</c:v>
                </c:pt>
              </c:numCache>
            </c:numRef>
          </c:val>
          <c:extLst>
            <c:ext xmlns:c16="http://schemas.microsoft.com/office/drawing/2014/chart" uri="{C3380CC4-5D6E-409C-BE32-E72D297353CC}">
              <c16:uniqueId val="{00000000-1B2F-471F-B739-60F6D55270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1B2F-471F-B739-60F6D55270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73.739999999999995</c:v>
                </c:pt>
                <c:pt idx="1">
                  <c:v>72.62</c:v>
                </c:pt>
                <c:pt idx="2">
                  <c:v>74.61</c:v>
                </c:pt>
                <c:pt idx="3">
                  <c:v>74.760000000000005</c:v>
                </c:pt>
                <c:pt idx="4">
                  <c:v>73.11</c:v>
                </c:pt>
              </c:numCache>
            </c:numRef>
          </c:val>
          <c:extLst>
            <c:ext xmlns:c16="http://schemas.microsoft.com/office/drawing/2014/chart" uri="{C3380CC4-5D6E-409C-BE32-E72D297353CC}">
              <c16:uniqueId val="{00000000-E2C2-405F-9911-65E1440ADA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E2C2-405F-9911-65E1440ADA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169.84</c:v>
                </c:pt>
                <c:pt idx="1">
                  <c:v>173.11</c:v>
                </c:pt>
                <c:pt idx="2">
                  <c:v>168.09</c:v>
                </c:pt>
                <c:pt idx="3">
                  <c:v>168.4</c:v>
                </c:pt>
                <c:pt idx="4">
                  <c:v>173.14</c:v>
                </c:pt>
              </c:numCache>
            </c:numRef>
          </c:val>
          <c:extLst>
            <c:ext xmlns:c16="http://schemas.microsoft.com/office/drawing/2014/chart" uri="{C3380CC4-5D6E-409C-BE32-E72D297353CC}">
              <c16:uniqueId val="{00000000-C57B-4A3F-86C5-6DF7B62F3B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C57B-4A3F-86C5-6DF7B62F3B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3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山口県　萩市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43685</v>
      </c>
      <c r="AM8" s="66"/>
      <c r="AN8" s="66"/>
      <c r="AO8" s="66"/>
      <c r="AP8" s="66"/>
      <c r="AQ8" s="66"/>
      <c r="AR8" s="66"/>
      <c r="AS8" s="66"/>
      <c r="AT8" s="37">
        <f>データ!$S$6</f>
        <v>698.31</v>
      </c>
      <c r="AU8" s="38"/>
      <c r="AV8" s="38"/>
      <c r="AW8" s="38"/>
      <c r="AX8" s="38"/>
      <c r="AY8" s="38"/>
      <c r="AZ8" s="38"/>
      <c r="BA8" s="38"/>
      <c r="BB8" s="55">
        <f>データ!$T$6</f>
        <v>62.56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59.88</v>
      </c>
      <c r="J10" s="38"/>
      <c r="K10" s="38"/>
      <c r="L10" s="38"/>
      <c r="M10" s="38"/>
      <c r="N10" s="38"/>
      <c r="O10" s="65"/>
      <c r="P10" s="55">
        <f>データ!$P$6</f>
        <v>93.57</v>
      </c>
      <c r="Q10" s="55"/>
      <c r="R10" s="55"/>
      <c r="S10" s="55"/>
      <c r="T10" s="55"/>
      <c r="U10" s="55"/>
      <c r="V10" s="55"/>
      <c r="W10" s="66">
        <f>データ!$Q$6</f>
        <v>2233</v>
      </c>
      <c r="X10" s="66"/>
      <c r="Y10" s="66"/>
      <c r="Z10" s="66"/>
      <c r="AA10" s="66"/>
      <c r="AB10" s="66"/>
      <c r="AC10" s="66"/>
      <c r="AD10" s="2"/>
      <c r="AE10" s="2"/>
      <c r="AF10" s="2"/>
      <c r="AG10" s="2"/>
      <c r="AH10" s="2"/>
      <c r="AI10" s="2"/>
      <c r="AJ10" s="2"/>
      <c r="AK10" s="2"/>
      <c r="AL10" s="66">
        <f>データ!$U$6</f>
        <v>40494</v>
      </c>
      <c r="AM10" s="66"/>
      <c r="AN10" s="66"/>
      <c r="AO10" s="66"/>
      <c r="AP10" s="66"/>
      <c r="AQ10" s="66"/>
      <c r="AR10" s="66"/>
      <c r="AS10" s="66"/>
      <c r="AT10" s="37">
        <f>データ!$V$6</f>
        <v>113.28</v>
      </c>
      <c r="AU10" s="38"/>
      <c r="AV10" s="38"/>
      <c r="AW10" s="38"/>
      <c r="AX10" s="38"/>
      <c r="AY10" s="38"/>
      <c r="AZ10" s="38"/>
      <c r="BA10" s="38"/>
      <c r="BB10" s="55">
        <f>データ!$W$6</f>
        <v>357.47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8qFSqShcjaPT881s3Xob28/QNpvd32NrVsE2V+YfFcxfchjqK2ZmBoBtbWwssIqtzHBId6ZSEDmOxFe8OGEvg==" saltValue="k2fM48V1R2DgRpInJrjD0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352047</v>
      </c>
      <c r="D6" s="20">
        <f t="shared" si="3"/>
        <v>46</v>
      </c>
      <c r="E6" s="20">
        <f t="shared" si="3"/>
        <v>1</v>
      </c>
      <c r="F6" s="20">
        <f t="shared" si="3"/>
        <v>0</v>
      </c>
      <c r="G6" s="20">
        <f t="shared" si="3"/>
        <v>1</v>
      </c>
      <c r="H6" s="20" t="str">
        <f t="shared" si="3"/>
        <v>山口県　萩市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59.88</v>
      </c>
      <c r="P6" s="21">
        <f t="shared" si="3"/>
        <v>93.57</v>
      </c>
      <c r="Q6" s="21">
        <f t="shared" si="3"/>
        <v>2233</v>
      </c>
      <c r="R6" s="21">
        <f t="shared" si="3"/>
        <v>43685</v>
      </c>
      <c r="S6" s="21">
        <f t="shared" si="3"/>
        <v>698.31</v>
      </c>
      <c r="T6" s="21">
        <f t="shared" si="3"/>
        <v>62.56</v>
      </c>
      <c r="U6" s="21">
        <f t="shared" si="3"/>
        <v>40494</v>
      </c>
      <c r="V6" s="21">
        <f t="shared" si="3"/>
        <v>113.28</v>
      </c>
      <c r="W6" s="21">
        <f t="shared" si="3"/>
        <v>357.47</v>
      </c>
      <c r="X6" s="22">
        <f>IF(X7="",NA(),X7)</f>
        <v>104.9</v>
      </c>
      <c r="Y6" s="22">
        <f t="shared" ref="Y6:AG6" si="4">IF(Y7="",NA(),Y7)</f>
        <v>103.3</v>
      </c>
      <c r="Z6" s="22">
        <f t="shared" si="4"/>
        <v>106.8</v>
      </c>
      <c r="AA6" s="22">
        <f t="shared" si="4"/>
        <v>107.45</v>
      </c>
      <c r="AB6" s="22">
        <f t="shared" si="4"/>
        <v>104.75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400.84</v>
      </c>
      <c r="AU6" s="22">
        <f t="shared" ref="AU6:BC6" si="6">IF(AU7="",NA(),AU7)</f>
        <v>440.62</v>
      </c>
      <c r="AV6" s="22">
        <f t="shared" si="6"/>
        <v>484.72</v>
      </c>
      <c r="AW6" s="22">
        <f t="shared" si="6"/>
        <v>437.67</v>
      </c>
      <c r="AX6" s="22">
        <f t="shared" si="6"/>
        <v>497.35</v>
      </c>
      <c r="AY6" s="22">
        <f t="shared" si="6"/>
        <v>366.03</v>
      </c>
      <c r="AZ6" s="22">
        <f t="shared" si="6"/>
        <v>365.18</v>
      </c>
      <c r="BA6" s="22">
        <f t="shared" si="6"/>
        <v>327.77</v>
      </c>
      <c r="BB6" s="22">
        <f t="shared" si="6"/>
        <v>338.02</v>
      </c>
      <c r="BC6" s="22">
        <f t="shared" si="6"/>
        <v>345.94</v>
      </c>
      <c r="BD6" s="21" t="str">
        <f>IF(BD7="","",IF(BD7="-","【-】","【"&amp;SUBSTITUTE(TEXT(BD7,"#,##0.00"),"-","△")&amp;"】"))</f>
        <v>【252.29】</v>
      </c>
      <c r="BE6" s="22">
        <f>IF(BE7="",NA(),BE7)</f>
        <v>658.09</v>
      </c>
      <c r="BF6" s="22">
        <f t="shared" ref="BF6:BN6" si="7">IF(BF7="",NA(),BF7)</f>
        <v>671.98</v>
      </c>
      <c r="BG6" s="22">
        <f t="shared" si="7"/>
        <v>677.53</v>
      </c>
      <c r="BH6" s="22">
        <f t="shared" si="7"/>
        <v>673.51</v>
      </c>
      <c r="BI6" s="22">
        <f t="shared" si="7"/>
        <v>676.79</v>
      </c>
      <c r="BJ6" s="22">
        <f t="shared" si="7"/>
        <v>370.12</v>
      </c>
      <c r="BK6" s="22">
        <f t="shared" si="7"/>
        <v>371.65</v>
      </c>
      <c r="BL6" s="22">
        <f t="shared" si="7"/>
        <v>397.1</v>
      </c>
      <c r="BM6" s="22">
        <f t="shared" si="7"/>
        <v>379.91</v>
      </c>
      <c r="BN6" s="22">
        <f t="shared" si="7"/>
        <v>386.61</v>
      </c>
      <c r="BO6" s="21" t="str">
        <f>IF(BO7="","",IF(BO7="-","【-】","【"&amp;SUBSTITUTE(TEXT(BO7,"#,##0.00"),"-","△")&amp;"】"))</f>
        <v>【268.07】</v>
      </c>
      <c r="BP6" s="22">
        <f>IF(BP7="",NA(),BP7)</f>
        <v>73.739999999999995</v>
      </c>
      <c r="BQ6" s="22">
        <f t="shared" ref="BQ6:BY6" si="8">IF(BQ7="",NA(),BQ7)</f>
        <v>72.62</v>
      </c>
      <c r="BR6" s="22">
        <f t="shared" si="8"/>
        <v>74.61</v>
      </c>
      <c r="BS6" s="22">
        <f t="shared" si="8"/>
        <v>74.760000000000005</v>
      </c>
      <c r="BT6" s="22">
        <f t="shared" si="8"/>
        <v>73.11</v>
      </c>
      <c r="BU6" s="22">
        <f t="shared" si="8"/>
        <v>100.42</v>
      </c>
      <c r="BV6" s="22">
        <f t="shared" si="8"/>
        <v>98.77</v>
      </c>
      <c r="BW6" s="22">
        <f t="shared" si="8"/>
        <v>95.79</v>
      </c>
      <c r="BX6" s="22">
        <f t="shared" si="8"/>
        <v>98.3</v>
      </c>
      <c r="BY6" s="22">
        <f t="shared" si="8"/>
        <v>93.82</v>
      </c>
      <c r="BZ6" s="21" t="str">
        <f>IF(BZ7="","",IF(BZ7="-","【-】","【"&amp;SUBSTITUTE(TEXT(BZ7,"#,##0.00"),"-","△")&amp;"】"))</f>
        <v>【97.47】</v>
      </c>
      <c r="CA6" s="22">
        <f>IF(CA7="",NA(),CA7)</f>
        <v>169.84</v>
      </c>
      <c r="CB6" s="22">
        <f t="shared" ref="CB6:CJ6" si="9">IF(CB7="",NA(),CB7)</f>
        <v>173.11</v>
      </c>
      <c r="CC6" s="22">
        <f t="shared" si="9"/>
        <v>168.09</v>
      </c>
      <c r="CD6" s="22">
        <f t="shared" si="9"/>
        <v>168.4</v>
      </c>
      <c r="CE6" s="22">
        <f t="shared" si="9"/>
        <v>173.14</v>
      </c>
      <c r="CF6" s="22">
        <f t="shared" si="9"/>
        <v>171.67</v>
      </c>
      <c r="CG6" s="22">
        <f t="shared" si="9"/>
        <v>173.67</v>
      </c>
      <c r="CH6" s="22">
        <f t="shared" si="9"/>
        <v>171.13</v>
      </c>
      <c r="CI6" s="22">
        <f t="shared" si="9"/>
        <v>173.7</v>
      </c>
      <c r="CJ6" s="22">
        <f t="shared" si="9"/>
        <v>178.94</v>
      </c>
      <c r="CK6" s="21" t="str">
        <f>IF(CK7="","",IF(CK7="-","【-】","【"&amp;SUBSTITUTE(TEXT(CK7,"#,##0.00"),"-","△")&amp;"】"))</f>
        <v>【174.75】</v>
      </c>
      <c r="CL6" s="22">
        <f>IF(CL7="",NA(),CL7)</f>
        <v>76.05</v>
      </c>
      <c r="CM6" s="22">
        <f t="shared" ref="CM6:CU6" si="10">IF(CM7="",NA(),CM7)</f>
        <v>76.430000000000007</v>
      </c>
      <c r="CN6" s="22">
        <f t="shared" si="10"/>
        <v>78.42</v>
      </c>
      <c r="CO6" s="22">
        <f t="shared" si="10"/>
        <v>74.209999999999994</v>
      </c>
      <c r="CP6" s="22">
        <f t="shared" si="10"/>
        <v>73.36</v>
      </c>
      <c r="CQ6" s="22">
        <f t="shared" si="10"/>
        <v>59.74</v>
      </c>
      <c r="CR6" s="22">
        <f t="shared" si="10"/>
        <v>59.67</v>
      </c>
      <c r="CS6" s="22">
        <f t="shared" si="10"/>
        <v>60.12</v>
      </c>
      <c r="CT6" s="22">
        <f t="shared" si="10"/>
        <v>60.34</v>
      </c>
      <c r="CU6" s="22">
        <f t="shared" si="10"/>
        <v>59.54</v>
      </c>
      <c r="CV6" s="21" t="str">
        <f>IF(CV7="","",IF(CV7="-","【-】","【"&amp;SUBSTITUTE(TEXT(CV7,"#,##0.00"),"-","△")&amp;"】"))</f>
        <v>【59.97】</v>
      </c>
      <c r="CW6" s="22">
        <f>IF(CW7="",NA(),CW7)</f>
        <v>80.39</v>
      </c>
      <c r="CX6" s="22">
        <f t="shared" ref="CX6:DF6" si="11">IF(CX7="",NA(),CX7)</f>
        <v>77.069999999999993</v>
      </c>
      <c r="CY6" s="22">
        <f t="shared" si="11"/>
        <v>73.84</v>
      </c>
      <c r="CZ6" s="22">
        <f t="shared" si="11"/>
        <v>76.650000000000006</v>
      </c>
      <c r="DA6" s="22">
        <f t="shared" si="11"/>
        <v>76.510000000000005</v>
      </c>
      <c r="DB6" s="22">
        <f t="shared" si="11"/>
        <v>84.8</v>
      </c>
      <c r="DC6" s="22">
        <f t="shared" si="11"/>
        <v>84.6</v>
      </c>
      <c r="DD6" s="22">
        <f t="shared" si="11"/>
        <v>84.24</v>
      </c>
      <c r="DE6" s="22">
        <f t="shared" si="11"/>
        <v>84.19</v>
      </c>
      <c r="DF6" s="22">
        <f t="shared" si="11"/>
        <v>83.93</v>
      </c>
      <c r="DG6" s="21" t="str">
        <f>IF(DG7="","",IF(DG7="-","【-】","【"&amp;SUBSTITUTE(TEXT(DG7,"#,##0.00"),"-","△")&amp;"】"))</f>
        <v>【89.76】</v>
      </c>
      <c r="DH6" s="22">
        <f>IF(DH7="",NA(),DH7)</f>
        <v>51.52</v>
      </c>
      <c r="DI6" s="22">
        <f t="shared" ref="DI6:DQ6" si="12">IF(DI7="",NA(),DI7)</f>
        <v>52.93</v>
      </c>
      <c r="DJ6" s="22">
        <f t="shared" si="12"/>
        <v>54.4</v>
      </c>
      <c r="DK6" s="22">
        <f t="shared" si="12"/>
        <v>55.84</v>
      </c>
      <c r="DL6" s="22">
        <f t="shared" si="12"/>
        <v>56.99</v>
      </c>
      <c r="DM6" s="22">
        <f t="shared" si="12"/>
        <v>47.66</v>
      </c>
      <c r="DN6" s="22">
        <f t="shared" si="12"/>
        <v>48.17</v>
      </c>
      <c r="DO6" s="22">
        <f t="shared" si="12"/>
        <v>48.83</v>
      </c>
      <c r="DP6" s="22">
        <f t="shared" si="12"/>
        <v>49.96</v>
      </c>
      <c r="DQ6" s="22">
        <f t="shared" si="12"/>
        <v>50.82</v>
      </c>
      <c r="DR6" s="21" t="str">
        <f>IF(DR7="","",IF(DR7="-","【-】","【"&amp;SUBSTITUTE(TEXT(DR7,"#,##0.00"),"-","△")&amp;"】"))</f>
        <v>【51.51】</v>
      </c>
      <c r="DS6" s="22">
        <f>IF(DS7="",NA(),DS7)</f>
        <v>16.46</v>
      </c>
      <c r="DT6" s="22">
        <f t="shared" ref="DT6:EB6" si="13">IF(DT7="",NA(),DT7)</f>
        <v>16.68</v>
      </c>
      <c r="DU6" s="22">
        <f t="shared" si="13"/>
        <v>18.57</v>
      </c>
      <c r="DV6" s="22">
        <f t="shared" si="13"/>
        <v>19.5</v>
      </c>
      <c r="DW6" s="22">
        <f t="shared" si="13"/>
        <v>21.1</v>
      </c>
      <c r="DX6" s="22">
        <f t="shared" si="13"/>
        <v>15.1</v>
      </c>
      <c r="DY6" s="22">
        <f t="shared" si="13"/>
        <v>17.12</v>
      </c>
      <c r="DZ6" s="22">
        <f t="shared" si="13"/>
        <v>18.18</v>
      </c>
      <c r="EA6" s="22">
        <f t="shared" si="13"/>
        <v>19.32</v>
      </c>
      <c r="EB6" s="22">
        <f t="shared" si="13"/>
        <v>21.16</v>
      </c>
      <c r="EC6" s="21" t="str">
        <f>IF(EC7="","",IF(EC7="-","【-】","【"&amp;SUBSTITUTE(TEXT(EC7,"#,##0.00"),"-","△")&amp;"】"))</f>
        <v>【23.75】</v>
      </c>
      <c r="ED6" s="22">
        <f>IF(ED7="",NA(),ED7)</f>
        <v>0.31</v>
      </c>
      <c r="EE6" s="22">
        <f t="shared" ref="EE6:EM6" si="14">IF(EE7="",NA(),EE7)</f>
        <v>0.22</v>
      </c>
      <c r="EF6" s="22">
        <f t="shared" si="14"/>
        <v>0.2</v>
      </c>
      <c r="EG6" s="22">
        <f t="shared" si="14"/>
        <v>0.37</v>
      </c>
      <c r="EH6" s="22">
        <f t="shared" si="14"/>
        <v>0.33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352047</v>
      </c>
      <c r="D7" s="24">
        <v>46</v>
      </c>
      <c r="E7" s="24">
        <v>1</v>
      </c>
      <c r="F7" s="24">
        <v>0</v>
      </c>
      <c r="G7" s="24">
        <v>1</v>
      </c>
      <c r="H7" s="24" t="s">
        <v>93</v>
      </c>
      <c r="I7" s="24" t="s">
        <v>94</v>
      </c>
      <c r="J7" s="24" t="s">
        <v>95</v>
      </c>
      <c r="K7" s="24" t="s">
        <v>96</v>
      </c>
      <c r="L7" s="24" t="s">
        <v>97</v>
      </c>
      <c r="M7" s="24" t="s">
        <v>98</v>
      </c>
      <c r="N7" s="25" t="s">
        <v>99</v>
      </c>
      <c r="O7" s="25">
        <v>59.88</v>
      </c>
      <c r="P7" s="25">
        <v>93.57</v>
      </c>
      <c r="Q7" s="25">
        <v>2233</v>
      </c>
      <c r="R7" s="25">
        <v>43685</v>
      </c>
      <c r="S7" s="25">
        <v>698.31</v>
      </c>
      <c r="T7" s="25">
        <v>62.56</v>
      </c>
      <c r="U7" s="25">
        <v>40494</v>
      </c>
      <c r="V7" s="25">
        <v>113.28</v>
      </c>
      <c r="W7" s="25">
        <v>357.47</v>
      </c>
      <c r="X7" s="25">
        <v>104.9</v>
      </c>
      <c r="Y7" s="25">
        <v>103.3</v>
      </c>
      <c r="Z7" s="25">
        <v>106.8</v>
      </c>
      <c r="AA7" s="25">
        <v>107.45</v>
      </c>
      <c r="AB7" s="25">
        <v>104.75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400.84</v>
      </c>
      <c r="AU7" s="25">
        <v>440.62</v>
      </c>
      <c r="AV7" s="25">
        <v>484.72</v>
      </c>
      <c r="AW7" s="25">
        <v>437.67</v>
      </c>
      <c r="AX7" s="25">
        <v>497.35</v>
      </c>
      <c r="AY7" s="25">
        <v>366.03</v>
      </c>
      <c r="AZ7" s="25">
        <v>365.18</v>
      </c>
      <c r="BA7" s="25">
        <v>327.77</v>
      </c>
      <c r="BB7" s="25">
        <v>338.02</v>
      </c>
      <c r="BC7" s="25">
        <v>345.94</v>
      </c>
      <c r="BD7" s="25">
        <v>252.29</v>
      </c>
      <c r="BE7" s="25">
        <v>658.09</v>
      </c>
      <c r="BF7" s="25">
        <v>671.98</v>
      </c>
      <c r="BG7" s="25">
        <v>677.53</v>
      </c>
      <c r="BH7" s="25">
        <v>673.51</v>
      </c>
      <c r="BI7" s="25">
        <v>676.79</v>
      </c>
      <c r="BJ7" s="25">
        <v>370.12</v>
      </c>
      <c r="BK7" s="25">
        <v>371.65</v>
      </c>
      <c r="BL7" s="25">
        <v>397.1</v>
      </c>
      <c r="BM7" s="25">
        <v>379.91</v>
      </c>
      <c r="BN7" s="25">
        <v>386.61</v>
      </c>
      <c r="BO7" s="25">
        <v>268.07</v>
      </c>
      <c r="BP7" s="25">
        <v>73.739999999999995</v>
      </c>
      <c r="BQ7" s="25">
        <v>72.62</v>
      </c>
      <c r="BR7" s="25">
        <v>74.61</v>
      </c>
      <c r="BS7" s="25">
        <v>74.760000000000005</v>
      </c>
      <c r="BT7" s="25">
        <v>73.11</v>
      </c>
      <c r="BU7" s="25">
        <v>100.42</v>
      </c>
      <c r="BV7" s="25">
        <v>98.77</v>
      </c>
      <c r="BW7" s="25">
        <v>95.79</v>
      </c>
      <c r="BX7" s="25">
        <v>98.3</v>
      </c>
      <c r="BY7" s="25">
        <v>93.82</v>
      </c>
      <c r="BZ7" s="25">
        <v>97.47</v>
      </c>
      <c r="CA7" s="25">
        <v>169.84</v>
      </c>
      <c r="CB7" s="25">
        <v>173.11</v>
      </c>
      <c r="CC7" s="25">
        <v>168.09</v>
      </c>
      <c r="CD7" s="25">
        <v>168.4</v>
      </c>
      <c r="CE7" s="25">
        <v>173.14</v>
      </c>
      <c r="CF7" s="25">
        <v>171.67</v>
      </c>
      <c r="CG7" s="25">
        <v>173.67</v>
      </c>
      <c r="CH7" s="25">
        <v>171.13</v>
      </c>
      <c r="CI7" s="25">
        <v>173.7</v>
      </c>
      <c r="CJ7" s="25">
        <v>178.94</v>
      </c>
      <c r="CK7" s="25">
        <v>174.75</v>
      </c>
      <c r="CL7" s="25">
        <v>76.05</v>
      </c>
      <c r="CM7" s="25">
        <v>76.430000000000007</v>
      </c>
      <c r="CN7" s="25">
        <v>78.42</v>
      </c>
      <c r="CO7" s="25">
        <v>74.209999999999994</v>
      </c>
      <c r="CP7" s="25">
        <v>73.36</v>
      </c>
      <c r="CQ7" s="25">
        <v>59.74</v>
      </c>
      <c r="CR7" s="25">
        <v>59.67</v>
      </c>
      <c r="CS7" s="25">
        <v>60.12</v>
      </c>
      <c r="CT7" s="25">
        <v>60.34</v>
      </c>
      <c r="CU7" s="25">
        <v>59.54</v>
      </c>
      <c r="CV7" s="25">
        <v>59.97</v>
      </c>
      <c r="CW7" s="25">
        <v>80.39</v>
      </c>
      <c r="CX7" s="25">
        <v>77.069999999999993</v>
      </c>
      <c r="CY7" s="25">
        <v>73.84</v>
      </c>
      <c r="CZ7" s="25">
        <v>76.650000000000006</v>
      </c>
      <c r="DA7" s="25">
        <v>76.510000000000005</v>
      </c>
      <c r="DB7" s="25">
        <v>84.8</v>
      </c>
      <c r="DC7" s="25">
        <v>84.6</v>
      </c>
      <c r="DD7" s="25">
        <v>84.24</v>
      </c>
      <c r="DE7" s="25">
        <v>84.19</v>
      </c>
      <c r="DF7" s="25">
        <v>83.93</v>
      </c>
      <c r="DG7" s="25">
        <v>89.76</v>
      </c>
      <c r="DH7" s="25">
        <v>51.52</v>
      </c>
      <c r="DI7" s="25">
        <v>52.93</v>
      </c>
      <c r="DJ7" s="25">
        <v>54.4</v>
      </c>
      <c r="DK7" s="25">
        <v>55.84</v>
      </c>
      <c r="DL7" s="25">
        <v>56.99</v>
      </c>
      <c r="DM7" s="25">
        <v>47.66</v>
      </c>
      <c r="DN7" s="25">
        <v>48.17</v>
      </c>
      <c r="DO7" s="25">
        <v>48.83</v>
      </c>
      <c r="DP7" s="25">
        <v>49.96</v>
      </c>
      <c r="DQ7" s="25">
        <v>50.82</v>
      </c>
      <c r="DR7" s="25">
        <v>51.51</v>
      </c>
      <c r="DS7" s="25">
        <v>16.46</v>
      </c>
      <c r="DT7" s="25">
        <v>16.68</v>
      </c>
      <c r="DU7" s="25">
        <v>18.57</v>
      </c>
      <c r="DV7" s="25">
        <v>19.5</v>
      </c>
      <c r="DW7" s="25">
        <v>21.1</v>
      </c>
      <c r="DX7" s="25">
        <v>15.1</v>
      </c>
      <c r="DY7" s="25">
        <v>17.12</v>
      </c>
      <c r="DZ7" s="25">
        <v>18.18</v>
      </c>
      <c r="EA7" s="25">
        <v>19.32</v>
      </c>
      <c r="EB7" s="25">
        <v>21.16</v>
      </c>
      <c r="EC7" s="25">
        <v>23.75</v>
      </c>
      <c r="ED7" s="25">
        <v>0.31</v>
      </c>
      <c r="EE7" s="25">
        <v>0.22</v>
      </c>
      <c r="EF7" s="25">
        <v>0.2</v>
      </c>
      <c r="EG7" s="25">
        <v>0.37</v>
      </c>
      <c r="EH7" s="25">
        <v>0.33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末永　洋祐</cp:lastModifiedBy>
  <cp:lastPrinted>2024-02-05T23:56:31Z</cp:lastPrinted>
  <dcterms:created xsi:type="dcterms:W3CDTF">2023-12-05T00:59:35Z</dcterms:created>
  <dcterms:modified xsi:type="dcterms:W3CDTF">2024-02-06T00:46:12Z</dcterms:modified>
  <cp:category/>
</cp:coreProperties>
</file>