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1406.KUDAMATSU\Desktop\経営分析\経営比較分析（Ｒ4）\"/>
    </mc:Choice>
  </mc:AlternateContent>
  <workbookProtection workbookAlgorithmName="SHA-512" workbookHashValue="/NXS4LQuEcE6QdO9MyjFkdynYFy8Xc+wZ2O7cdRUdXVvE5fuD4W/TC3ujbdff7AC6Y/UY++cECHr5bwqaMhcXg==" workbookSaltValue="xzqEE2210Bi+319xin1KzA==" workbookSpinCount="100000" lockStructure="1"/>
  <bookViews>
    <workbookView xWindow="0" yWindow="0" windowWidth="20490" windowHeight="766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<sst xmlns="http://schemas.openxmlformats.org/spreadsheetml/2006/main" count="228" uniqueCount="114">
  <si>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</si>
  <si>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</si>
  <si>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</si>
  <si>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</si>
  <si>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</si>
  <si>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</si>
  <si>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</si>
  <si>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</si>
  <si>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</si>
  <si>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</si>
  <si>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</si>
  <si>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</si>
  <si>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</si>
  <si>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</si>
  <si>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</si>
  <si>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</si>
  <si>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</si>
  <si>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</si>
  <si>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</si>
  <si>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</si>
  <si>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</si>
  <si>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</si>
  <si>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</si>
  <si>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</si>
  <si>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</si>
  <si>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</si>
  <si>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</si>
  <si>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</si>
  <si>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</si>
  <si>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</si>
  <si>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</si>
  <si>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</si>
  <si>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</si>
  <si>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</si>
  <si>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</si>
  <si>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</si>
  <si>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</si>
  <si>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</si>
  <si>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</si>
  <si>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</si>
  <si>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</si>
  <si>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</si>
  <si>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</si>
  <si>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</si>
  <si>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</si>
  <si>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</si>
  <si>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</si>
  <si>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</si>
  <si>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</si>
  <si>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</si>
  <si>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</si>
  <si>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</si>
  <si>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</si>
  <si>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</si>
  <si>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</si>
  <si>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</si>
  <si>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</si>
  <si>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</si>
  <si>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</si>
  <si>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</si>
  <si>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</si>
  <si>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</si>
  <si>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</si>
  <si>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</si>
  <si>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</si>
  <si>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</si>
  <si>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</si>
  <si>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</si>
  <si>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</si>
  <si>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</si>
  <si>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</si>
  <si>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</si>
  <si>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</si>
  <si>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</si>
  <si>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</si>
  <si>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</si>
  <si>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</si>
  <si>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</si>
  <si>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</si>
  <si>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</si>
  <si>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</si>
  <si>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</si>
  <si>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</si>
  <si>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</si>
  <si>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</si>
  <si>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</si>
  <si>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</si>
  <si>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</si>
  <si>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</si>
  <si>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</si>
  <si>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</si>
  <si>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</si>
  <si>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</si>
  <si>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下松市</t>
  </si>
  <si>
    <t>法適用</t>
  </si>
  <si>
    <t>水道事業</t>
  </si>
  <si>
    <t>末端給水事業</t>
  </si>
  <si>
    <t>A4</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</si>
  <si>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</si>
  <si>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</si>
  <si>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</si>
  <si>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</si>
  <si>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</si>
  <si>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</si>
  <si>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</si>
  <si>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</si>
  <si>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</si>
  <si>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</si>
  <si>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</si>
  <si>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</si>
  <si>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</si>
  <si>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下松市の水道施設は高度成長期に整備されたものが多く、老朽化し更新時期を迎えている。
　類似団体と比較して①有形固定資産減価償却率と②管路経年化率が高いのは、これらが要因と思われる。
　下松市では平成22年3月に策定（令和3年3月改定）した「下松市水道事業経営戦略」（計画期間：平成22年度～令和17年度）を基に水道施設（浄水場、配水池等）の耐震化事業を優先的に行っている。③管路更新率は類似団体と比較しても概ね良いが、令和元年度及び令和3年度は他の耐震化事業に重点を置いていたため低くなり、類似団体と比較しても低くなった。
　耐震化事業に比べ管路更新事業については、やや遅れをとっているが、緊急性・重要性を考慮し管路の更新を行っている。</t>
    <rPh sb="109" eb="111">
      <t>レイワ</t>
    </rPh>
    <rPh sb="112" eb="113">
      <t>ネン</t>
    </rPh>
    <rPh sb="114" eb="115">
      <t>ガツ</t>
    </rPh>
    <rPh sb="115" eb="117">
      <t>カイテイ</t>
    </rPh>
    <rPh sb="121" eb="124">
      <t>クダマツシ</t>
    </rPh>
    <rPh sb="124" eb="126">
      <t>スイドウ</t>
    </rPh>
    <rPh sb="126" eb="128">
      <t>ジギョウ</t>
    </rPh>
    <rPh sb="128" eb="130">
      <t>ケイエイ</t>
    </rPh>
    <rPh sb="130" eb="132">
      <t>センリャク</t>
    </rPh>
    <rPh sb="146" eb="148">
      <t>レイワ</t>
    </rPh>
    <rPh sb="204" eb="205">
      <t>オオム</t>
    </rPh>
    <rPh sb="206" eb="207">
      <t>ヨ</t>
    </rPh>
    <rPh sb="210" eb="212">
      <t>レイワ</t>
    </rPh>
    <rPh sb="212" eb="214">
      <t>ガンネン</t>
    </rPh>
    <rPh sb="214" eb="215">
      <t>ド</t>
    </rPh>
    <rPh sb="215" eb="216">
      <t>オヨ</t>
    </rPh>
    <rPh sb="217" eb="219">
      <t>レイワ</t>
    </rPh>
    <rPh sb="220" eb="222">
      <t>ネンド</t>
    </rPh>
    <rPh sb="223" eb="224">
      <t>ホカ</t>
    </rPh>
    <rPh sb="225" eb="228">
      <t>タイシンカ</t>
    </rPh>
    <rPh sb="228" eb="230">
      <t>ジギョウ</t>
    </rPh>
    <rPh sb="231" eb="233">
      <t>ジュウテン</t>
    </rPh>
    <rPh sb="234" eb="235">
      <t>オ</t>
    </rPh>
    <rPh sb="251" eb="253">
      <t>ヒカク</t>
    </rPh>
    <rPh sb="256" eb="257">
      <t>ヒク</t>
    </rPh>
    <phoneticPr fontId="16"/>
  </si>
  <si>
    <t>　現状では健全な経営状況といえる。
　近年、市民の節水意識と節水機器の普及により給水収益は減少傾向にあり、今後予想される人口減少、節水型社会の醸成により今後収益の増加は見込めない。さらに近年の物価高、エネルギー価格の高騰、また、減価償却費の増加等により、経営はさらに厳しさを増してくる。
　下松市の水道施設は高度成長期に整備されたものが多く、老朽化し、更新時期を迎えている。莫大な施設更新費用が必要で、その財源確保のため、経営分析を注視、有効活用し、さらなる経営基盤強化と経営効率化に努める必要がある。</t>
    <rPh sb="1" eb="3">
      <t>ゲンジョウ</t>
    </rPh>
    <rPh sb="53" eb="55">
      <t>コンゴ</t>
    </rPh>
    <rPh sb="93" eb="95">
      <t>キンネン</t>
    </rPh>
    <rPh sb="96" eb="99">
      <t>ブッカダカ</t>
    </rPh>
    <rPh sb="105" eb="107">
      <t>カカク</t>
    </rPh>
    <rPh sb="108" eb="110">
      <t>コウトウ</t>
    </rPh>
    <rPh sb="122" eb="123">
      <t>トウ</t>
    </rPh>
    <rPh sb="127" eb="129">
      <t>ケイエイ</t>
    </rPh>
    <rPh sb="133" eb="134">
      <t>キビ</t>
    </rPh>
    <rPh sb="137" eb="138">
      <t>マ</t>
    </rPh>
    <phoneticPr fontId="4"/>
  </si>
  <si>
    <t>　①経常収支比率は、減少傾向であるが、100％を上回っており、欠損金はなく（②累積欠損金比率）健全な経営状態である。
　③流動比率は、改善傾向にあったが、未払金及び企業債償還の負担が増加傾向にあり、類似団体の平均値より低い水準となっている。
　④企業債残高対給水収益比率は給水収益の減少と今後老朽施設の更新事業が控えていることから、増加傾向で推移していくものと思われる。
　⑤料金回収率は、給水収益の減少等で減少傾向にあるが、100％を上回り、⑥給水原価が全国平均値及び類似団体平均値を大きく下回っていることから、給水に係る費用が給水収益で賄うことができていると言える。浄水場が高地にあり、自然流下で効率よく市街地に配水することで動力費を抑え、収入面では大口ユーザーによる安定した給水収益を得られていることが要因と思われる。
　⑦施設利用率は、大口ユーザーの使用水量減少と市民の節水意識もあって、近年は類似団体と比較しても低い水準となっている。令和3年度は大口ユーザーの生産活動がやや活発であったため、類似団体と同程度の利用率となっているが、いずれにしても施設の統廃合、ダウンサイジング等を検討していく必要がある。
　⑧有収率は、漏水調査等の対策を講じているが、管路の老朽化も進行しているため、今後も横ばいで推移していくと思われる。</t>
    <rPh sb="2" eb="4">
      <t>ケイジョウ</t>
    </rPh>
    <rPh sb="4" eb="6">
      <t>シュウシ</t>
    </rPh>
    <rPh sb="6" eb="8">
      <t>ヒリツ</t>
    </rPh>
    <rPh sb="10" eb="12">
      <t>ゲンショウ</t>
    </rPh>
    <rPh sb="12" eb="14">
      <t>ケイコウ</t>
    </rPh>
    <rPh sb="24" eb="26">
      <t>ウワマワ</t>
    </rPh>
    <rPh sb="31" eb="34">
      <t>ケッソンキン</t>
    </rPh>
    <rPh sb="39" eb="41">
      <t>ルイセキ</t>
    </rPh>
    <rPh sb="41" eb="43">
      <t>ケッソン</t>
    </rPh>
    <rPh sb="43" eb="44">
      <t>キン</t>
    </rPh>
    <rPh sb="44" eb="46">
      <t>ヒリツ</t>
    </rPh>
    <rPh sb="47" eb="49">
      <t>ケンゼン</t>
    </rPh>
    <rPh sb="50" eb="52">
      <t>ケイエイ</t>
    </rPh>
    <rPh sb="52" eb="54">
      <t>ジョウタイ</t>
    </rPh>
    <rPh sb="67" eb="69">
      <t>カイゼン</t>
    </rPh>
    <rPh sb="69" eb="71">
      <t>ケイコウ</t>
    </rPh>
    <rPh sb="77" eb="80">
      <t>ミバライキン</t>
    </rPh>
    <rPh sb="80" eb="81">
      <t>オヨ</t>
    </rPh>
    <rPh sb="82" eb="84">
      <t>キギョウ</t>
    </rPh>
    <rPh sb="84" eb="85">
      <t>サイ</t>
    </rPh>
    <rPh sb="85" eb="87">
      <t>ショウカン</t>
    </rPh>
    <rPh sb="88" eb="90">
      <t>フタン</t>
    </rPh>
    <rPh sb="91" eb="93">
      <t>ゾウカ</t>
    </rPh>
    <rPh sb="93" eb="95">
      <t>ケイコウ</t>
    </rPh>
    <rPh sb="99" eb="101">
      <t>ルイジ</t>
    </rPh>
    <rPh sb="101" eb="103">
      <t>ダンタイ</t>
    </rPh>
    <rPh sb="104" eb="107">
      <t>ヘイキンチ</t>
    </rPh>
    <rPh sb="109" eb="110">
      <t>ヒク</t>
    </rPh>
    <rPh sb="111" eb="113">
      <t>スイジュン</t>
    </rPh>
    <rPh sb="136" eb="138">
      <t>キュウスイ</t>
    </rPh>
    <rPh sb="138" eb="140">
      <t>シュウエキ</t>
    </rPh>
    <rPh sb="141" eb="143">
      <t>ゲンショウ</t>
    </rPh>
    <rPh sb="144" eb="146">
      <t>コンゴ</t>
    </rPh>
    <rPh sb="146" eb="148">
      <t>ロウキュウ</t>
    </rPh>
    <rPh sb="148" eb="150">
      <t>シセツ</t>
    </rPh>
    <rPh sb="151" eb="153">
      <t>コウシン</t>
    </rPh>
    <rPh sb="153" eb="155">
      <t>ジギョウ</t>
    </rPh>
    <rPh sb="156" eb="157">
      <t>ヒカ</t>
    </rPh>
    <rPh sb="166" eb="168">
      <t>ゾウカ</t>
    </rPh>
    <rPh sb="168" eb="170">
      <t>ケイコウ</t>
    </rPh>
    <rPh sb="171" eb="173">
      <t>スイイ</t>
    </rPh>
    <rPh sb="180" eb="181">
      <t>オモ</t>
    </rPh>
    <rPh sb="188" eb="190">
      <t>リョウキン</t>
    </rPh>
    <rPh sb="190" eb="192">
      <t>カイシュウ</t>
    </rPh>
    <rPh sb="192" eb="193">
      <t>リツ</t>
    </rPh>
    <rPh sb="195" eb="197">
      <t>キュウスイ</t>
    </rPh>
    <rPh sb="197" eb="199">
      <t>シュウエキ</t>
    </rPh>
    <rPh sb="200" eb="202">
      <t>ゲンショウ</t>
    </rPh>
    <rPh sb="202" eb="203">
      <t>トウ</t>
    </rPh>
    <rPh sb="204" eb="206">
      <t>ゲンショウ</t>
    </rPh>
    <rPh sb="206" eb="208">
      <t>ケイコウ</t>
    </rPh>
    <rPh sb="218" eb="220">
      <t>ウワマワ</t>
    </rPh>
    <rPh sb="223" eb="225">
      <t>キュウスイ</t>
    </rPh>
    <rPh sb="225" eb="227">
      <t>ゲンカ</t>
    </rPh>
    <rPh sb="228" eb="230">
      <t>ゼンコク</t>
    </rPh>
    <rPh sb="230" eb="233">
      <t>ヘイキンチ</t>
    </rPh>
    <rPh sb="233" eb="234">
      <t>オヨ</t>
    </rPh>
    <rPh sb="235" eb="237">
      <t>ルイジ</t>
    </rPh>
    <rPh sb="237" eb="239">
      <t>ダンタイ</t>
    </rPh>
    <rPh sb="239" eb="242">
      <t>ヘイキンチ</t>
    </rPh>
    <rPh sb="243" eb="244">
      <t>オオ</t>
    </rPh>
    <rPh sb="246" eb="248">
      <t>シタマワ</t>
    </rPh>
    <rPh sb="257" eb="259">
      <t>キュウスイ</t>
    </rPh>
    <rPh sb="260" eb="261">
      <t>カカ</t>
    </rPh>
    <rPh sb="262" eb="264">
      <t>ヒヨウ</t>
    </rPh>
    <rPh sb="265" eb="267">
      <t>キュウスイ</t>
    </rPh>
    <rPh sb="267" eb="269">
      <t>シュウエキ</t>
    </rPh>
    <rPh sb="270" eb="271">
      <t>マカナ</t>
    </rPh>
    <rPh sb="281" eb="282">
      <t>イ</t>
    </rPh>
    <rPh sb="285" eb="288">
      <t>ジョウスイジョウ</t>
    </rPh>
    <rPh sb="289" eb="291">
      <t>コウチ</t>
    </rPh>
    <rPh sb="295" eb="297">
      <t>シゼン</t>
    </rPh>
    <rPh sb="297" eb="299">
      <t>リュウカ</t>
    </rPh>
    <rPh sb="300" eb="302">
      <t>コウリツ</t>
    </rPh>
    <rPh sb="304" eb="307">
      <t>シガイチ</t>
    </rPh>
    <rPh sb="308" eb="310">
      <t>ハイスイ</t>
    </rPh>
    <rPh sb="315" eb="317">
      <t>ドウリョク</t>
    </rPh>
    <rPh sb="317" eb="318">
      <t>ヒ</t>
    </rPh>
    <rPh sb="319" eb="320">
      <t>オサ</t>
    </rPh>
    <rPh sb="322" eb="325">
      <t>シュウニュウメン</t>
    </rPh>
    <rPh sb="327" eb="329">
      <t>オオグチ</t>
    </rPh>
    <rPh sb="336" eb="338">
      <t>アンテイ</t>
    </rPh>
    <rPh sb="340" eb="342">
      <t>キュウスイ</t>
    </rPh>
    <rPh sb="342" eb="344">
      <t>シュウエキ</t>
    </rPh>
    <rPh sb="345" eb="346">
      <t>エ</t>
    </rPh>
    <rPh sb="354" eb="356">
      <t>ヨウイン</t>
    </rPh>
    <rPh sb="357" eb="358">
      <t>オモ</t>
    </rPh>
    <rPh sb="386" eb="388">
      <t>シミン</t>
    </rPh>
    <rPh sb="389" eb="391">
      <t>セッスイ</t>
    </rPh>
    <rPh sb="391" eb="393">
      <t>イシキ</t>
    </rPh>
    <rPh sb="398" eb="400">
      <t>キンネン</t>
    </rPh>
    <rPh sb="422" eb="424">
      <t>レイワ</t>
    </rPh>
    <rPh sb="425" eb="427">
      <t>ネンド</t>
    </rPh>
    <rPh sb="428" eb="430">
      <t>オオグチ</t>
    </rPh>
    <rPh sb="435" eb="437">
      <t>セイサン</t>
    </rPh>
    <rPh sb="437" eb="439">
      <t>カツドウ</t>
    </rPh>
    <rPh sb="442" eb="444">
      <t>カッパツ</t>
    </rPh>
    <rPh sb="451" eb="453">
      <t>ルイジ</t>
    </rPh>
    <rPh sb="453" eb="455">
      <t>ダンタイ</t>
    </rPh>
    <rPh sb="456" eb="459">
      <t>ドウテイド</t>
    </rPh>
    <rPh sb="460" eb="463">
      <t>リヨウリツ</t>
    </rPh>
    <rPh sb="478" eb="480">
      <t>シセツ</t>
    </rPh>
    <rPh sb="481" eb="484">
      <t>トウハイゴウ</t>
    </rPh>
    <rPh sb="493" eb="494">
      <t>トウ</t>
    </rPh>
    <rPh sb="495" eb="497">
      <t>ケントウ</t>
    </rPh>
    <rPh sb="501" eb="503">
      <t>ヒツヨウ</t>
    </rPh>
    <rPh sb="547" eb="549">
      <t>コンゴ</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</si>
</sst>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5"/>
      <color theme="3"/>
      <name val="ＭＳ 明朝"/>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1.02</c:v>
                </c:pt>
                <c:pt idx="1">
                  <c:v>0.31</c:v>
                </c:pt>
                <c:pt idx="2">
                  <c:v>0.73</c:v>
                </c:pt>
                <c:pt idx="3">
                  <c:v>0.45</c:v>
                </c:pt>
                <c:pt idx="4">
                  <c:v>0.9</c:v>
                </c:pt>
              </c:numCache>
            </c:numRef>
          </c:val>
          <c:extLst>
            <c:ext xmlns:c16="http://schemas.microsoft.com/office/drawing/2014/chart" uri="{C3380CC4-5D6E-409C-BE32-E72D297353CC}">
              <c16:uniqueId val="{00000000-713C-41A5-ABDD-624568A4A97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0.63</c:v>
                </c:pt>
                <c:pt idx="2">
                  <c:v>0.6</c:v>
                </c:pt>
                <c:pt idx="3">
                  <c:v>0.56000000000000005</c:v>
                </c:pt>
                <c:pt idx="4">
                  <c:v>0.6</c:v>
                </c:pt>
              </c:numCache>
            </c:numRef>
          </c:val>
          <c:smooth val="0"/>
          <c:extLst>
            <c:ext xmlns:c16="http://schemas.microsoft.com/office/drawing/2014/chart" uri="{C3380CC4-5D6E-409C-BE32-E72D297353CC}">
              <c16:uniqueId val="{00000001-713C-41A5-ABDD-624568A4A97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60.71</c:v>
                </c:pt>
                <c:pt idx="1">
                  <c:v>57.7</c:v>
                </c:pt>
                <c:pt idx="2">
                  <c:v>58.62</c:v>
                </c:pt>
                <c:pt idx="3">
                  <c:v>59.52</c:v>
                </c:pt>
                <c:pt idx="4">
                  <c:v>56.29</c:v>
                </c:pt>
              </c:numCache>
            </c:numRef>
          </c:val>
          <c:extLst>
            <c:ext xmlns:c16="http://schemas.microsoft.com/office/drawing/2014/chart" uri="{C3380CC4-5D6E-409C-BE32-E72D297353CC}">
              <c16:uniqueId val="{00000000-0355-4488-8377-F9F753990B1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59.46</c:v>
                </c:pt>
                <c:pt idx="1">
                  <c:v>59.51</c:v>
                </c:pt>
                <c:pt idx="2">
                  <c:v>59.91</c:v>
                </c:pt>
                <c:pt idx="3">
                  <c:v>59.4</c:v>
                </c:pt>
                <c:pt idx="4">
                  <c:v>59.24</c:v>
                </c:pt>
              </c:numCache>
            </c:numRef>
          </c:val>
          <c:smooth val="0"/>
          <c:extLst>
            <c:ext xmlns:c16="http://schemas.microsoft.com/office/drawing/2014/chart" uri="{C3380CC4-5D6E-409C-BE32-E72D297353CC}">
              <c16:uniqueId val="{00000001-0355-4488-8377-F9F753990B1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91.9</c:v>
                </c:pt>
                <c:pt idx="1">
                  <c:v>93</c:v>
                </c:pt>
                <c:pt idx="2">
                  <c:v>93.44</c:v>
                </c:pt>
                <c:pt idx="3">
                  <c:v>93.29</c:v>
                </c:pt>
                <c:pt idx="4">
                  <c:v>93.68</c:v>
                </c:pt>
              </c:numCache>
            </c:numRef>
          </c:val>
          <c:extLst>
            <c:ext xmlns:c16="http://schemas.microsoft.com/office/drawing/2014/chart" uri="{C3380CC4-5D6E-409C-BE32-E72D297353CC}">
              <c16:uniqueId val="{00000000-B1E1-4856-B525-B4E89DC5E48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87.41</c:v>
                </c:pt>
                <c:pt idx="1">
                  <c:v>87.08</c:v>
                </c:pt>
                <c:pt idx="2">
                  <c:v>87.26</c:v>
                </c:pt>
                <c:pt idx="3">
                  <c:v>87.57</c:v>
                </c:pt>
                <c:pt idx="4">
                  <c:v>87.26</c:v>
                </c:pt>
              </c:numCache>
            </c:numRef>
          </c:val>
          <c:smooth val="0"/>
          <c:extLst>
            <c:ext xmlns:c16="http://schemas.microsoft.com/office/drawing/2014/chart" uri="{C3380CC4-5D6E-409C-BE32-E72D297353CC}">
              <c16:uniqueId val="{00000001-B1E1-4856-B525-B4E89DC5E48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124.25</c:v>
                </c:pt>
                <c:pt idx="1">
                  <c:v>122.64</c:v>
                </c:pt>
                <c:pt idx="2">
                  <c:v>118.22</c:v>
                </c:pt>
                <c:pt idx="3">
                  <c:v>116.14</c:v>
                </c:pt>
                <c:pt idx="4">
                  <c:v>108.02</c:v>
                </c:pt>
              </c:numCache>
            </c:numRef>
          </c:val>
          <c:extLst>
            <c:ext xmlns:c16="http://schemas.microsoft.com/office/drawing/2014/chart" uri="{C3380CC4-5D6E-409C-BE32-E72D297353CC}">
              <c16:uniqueId val="{00000000-CFA7-4567-9A2D-D81B108D36F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111.44</c:v>
                </c:pt>
                <c:pt idx="1">
                  <c:v>111.17</c:v>
                </c:pt>
                <c:pt idx="2">
                  <c:v>110.91</c:v>
                </c:pt>
                <c:pt idx="3">
                  <c:v>111.49</c:v>
                </c:pt>
                <c:pt idx="4">
                  <c:v>109.09</c:v>
                </c:pt>
              </c:numCache>
            </c:numRef>
          </c:val>
          <c:smooth val="0"/>
          <c:extLst>
            <c:ext xmlns:c16="http://schemas.microsoft.com/office/drawing/2014/chart" uri="{C3380CC4-5D6E-409C-BE32-E72D297353CC}">
              <c16:uniqueId val="{00000001-CFA7-4567-9A2D-D81B108D36F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54.58</c:v>
                </c:pt>
                <c:pt idx="1">
                  <c:v>55.04</c:v>
                </c:pt>
                <c:pt idx="2">
                  <c:v>56.18</c:v>
                </c:pt>
                <c:pt idx="3">
                  <c:v>57.25</c:v>
                </c:pt>
                <c:pt idx="4">
                  <c:v>58.06</c:v>
                </c:pt>
              </c:numCache>
            </c:numRef>
          </c:val>
          <c:extLst>
            <c:ext xmlns:c16="http://schemas.microsoft.com/office/drawing/2014/chart" uri="{C3380CC4-5D6E-409C-BE32-E72D297353CC}">
              <c16:uniqueId val="{00000000-6B91-477A-BB7E-318A65CC4B2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47.62</c:v>
                </c:pt>
                <c:pt idx="1">
                  <c:v>48.55</c:v>
                </c:pt>
                <c:pt idx="2">
                  <c:v>49.2</c:v>
                </c:pt>
                <c:pt idx="3">
                  <c:v>50.01</c:v>
                </c:pt>
                <c:pt idx="4">
                  <c:v>50.99</c:v>
                </c:pt>
              </c:numCache>
            </c:numRef>
          </c:val>
          <c:smooth val="0"/>
          <c:extLst>
            <c:ext xmlns:c16="http://schemas.microsoft.com/office/drawing/2014/chart" uri="{C3380CC4-5D6E-409C-BE32-E72D297353CC}">
              <c16:uniqueId val="{00000001-6B91-477A-BB7E-318A65CC4B2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31.58</c:v>
                </c:pt>
                <c:pt idx="1">
                  <c:v>33.25</c:v>
                </c:pt>
                <c:pt idx="2">
                  <c:v>37.979999999999997</c:v>
                </c:pt>
                <c:pt idx="3">
                  <c:v>41.99</c:v>
                </c:pt>
                <c:pt idx="4">
                  <c:v>44.75</c:v>
                </c:pt>
              </c:numCache>
            </c:numRef>
          </c:val>
          <c:extLst>
            <c:ext xmlns:c16="http://schemas.microsoft.com/office/drawing/2014/chart" uri="{C3380CC4-5D6E-409C-BE32-E72D297353CC}">
              <c16:uniqueId val="{00000000-077E-4FC1-B442-1C9BB25DD27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16.27</c:v>
                </c:pt>
                <c:pt idx="1">
                  <c:v>17.11</c:v>
                </c:pt>
                <c:pt idx="2">
                  <c:v>18.329999999999998</c:v>
                </c:pt>
                <c:pt idx="3">
                  <c:v>20.27</c:v>
                </c:pt>
                <c:pt idx="4">
                  <c:v>21.69</c:v>
                </c:pt>
              </c:numCache>
            </c:numRef>
          </c:val>
          <c:smooth val="0"/>
          <c:extLst>
            <c:ext xmlns:c16="http://schemas.microsoft.com/office/drawing/2014/chart" uri="{C3380CC4-5D6E-409C-BE32-E72D297353CC}">
              <c16:uniqueId val="{00000001-077E-4FC1-B442-1C9BB25DD27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37B-4BDF-A3D0-6605E8AA922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1.03</c:v>
                </c:pt>
                <c:pt idx="1">
                  <c:v>0.78</c:v>
                </c:pt>
                <c:pt idx="2">
                  <c:v>0.92</c:v>
                </c:pt>
                <c:pt idx="3">
                  <c:v>0.87</c:v>
                </c:pt>
                <c:pt idx="4">
                  <c:v>0.93</c:v>
                </c:pt>
              </c:numCache>
            </c:numRef>
          </c:val>
          <c:smooth val="0"/>
          <c:extLst>
            <c:ext xmlns:c16="http://schemas.microsoft.com/office/drawing/2014/chart" uri="{C3380CC4-5D6E-409C-BE32-E72D297353CC}">
              <c16:uniqueId val="{00000001-137B-4BDF-A3D0-6605E8AA922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337.58</c:v>
                </c:pt>
                <c:pt idx="1">
                  <c:v>391.74</c:v>
                </c:pt>
                <c:pt idx="2">
                  <c:v>480.5</c:v>
                </c:pt>
                <c:pt idx="3">
                  <c:v>352.52</c:v>
                </c:pt>
                <c:pt idx="4">
                  <c:v>339.92</c:v>
                </c:pt>
              </c:numCache>
            </c:numRef>
          </c:val>
          <c:extLst>
            <c:ext xmlns:c16="http://schemas.microsoft.com/office/drawing/2014/chart" uri="{C3380CC4-5D6E-409C-BE32-E72D297353CC}">
              <c16:uniqueId val="{00000000-5F9C-411C-8268-046B90D4410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349.83</c:v>
                </c:pt>
                <c:pt idx="1">
                  <c:v>360.86</c:v>
                </c:pt>
                <c:pt idx="2">
                  <c:v>350.79</c:v>
                </c:pt>
                <c:pt idx="3">
                  <c:v>354.57</c:v>
                </c:pt>
                <c:pt idx="4">
                  <c:v>357.74</c:v>
                </c:pt>
              </c:numCache>
            </c:numRef>
          </c:val>
          <c:smooth val="0"/>
          <c:extLst>
            <c:ext xmlns:c16="http://schemas.microsoft.com/office/drawing/2014/chart" uri="{C3380CC4-5D6E-409C-BE32-E72D297353CC}">
              <c16:uniqueId val="{00000001-5F9C-411C-8268-046B90D4410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290.72000000000003</c:v>
                </c:pt>
                <c:pt idx="1">
                  <c:v>287.77</c:v>
                </c:pt>
                <c:pt idx="2">
                  <c:v>282.05</c:v>
                </c:pt>
                <c:pt idx="3">
                  <c:v>294.67</c:v>
                </c:pt>
                <c:pt idx="4">
                  <c:v>308.25</c:v>
                </c:pt>
              </c:numCache>
            </c:numRef>
          </c:val>
          <c:extLst>
            <c:ext xmlns:c16="http://schemas.microsoft.com/office/drawing/2014/chart" uri="{C3380CC4-5D6E-409C-BE32-E72D297353CC}">
              <c16:uniqueId val="{00000000-5B8B-4931-B1AB-BAB8F83F3C3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314.87</c:v>
                </c:pt>
                <c:pt idx="1">
                  <c:v>309.27999999999997</c:v>
                </c:pt>
                <c:pt idx="2">
                  <c:v>322.92</c:v>
                </c:pt>
                <c:pt idx="3">
                  <c:v>303.45999999999998</c:v>
                </c:pt>
                <c:pt idx="4">
                  <c:v>307.27999999999997</c:v>
                </c:pt>
              </c:numCache>
            </c:numRef>
          </c:val>
          <c:smooth val="0"/>
          <c:extLst>
            <c:ext xmlns:c16="http://schemas.microsoft.com/office/drawing/2014/chart" uri="{C3380CC4-5D6E-409C-BE32-E72D297353CC}">
              <c16:uniqueId val="{00000001-5B8B-4931-B1AB-BAB8F83F3C3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112.88</c:v>
                </c:pt>
                <c:pt idx="1">
                  <c:v>112.14</c:v>
                </c:pt>
                <c:pt idx="2">
                  <c:v>107.33</c:v>
                </c:pt>
                <c:pt idx="3">
                  <c:v>105.11</c:v>
                </c:pt>
                <c:pt idx="4">
                  <c:v>100.85</c:v>
                </c:pt>
              </c:numCache>
            </c:numRef>
          </c:val>
          <c:extLst>
            <c:ext xmlns:c16="http://schemas.microsoft.com/office/drawing/2014/chart" uri="{C3380CC4-5D6E-409C-BE32-E72D297353CC}">
              <c16:uniqueId val="{00000000-4862-483B-879A-BCF11705EFD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103.54</c:v>
                </c:pt>
                <c:pt idx="1">
                  <c:v>103.32</c:v>
                </c:pt>
                <c:pt idx="2">
                  <c:v>100.85</c:v>
                </c:pt>
                <c:pt idx="3">
                  <c:v>103.79</c:v>
                </c:pt>
                <c:pt idx="4">
                  <c:v>98.3</c:v>
                </c:pt>
              </c:numCache>
            </c:numRef>
          </c:val>
          <c:smooth val="0"/>
          <c:extLst>
            <c:ext xmlns:c16="http://schemas.microsoft.com/office/drawing/2014/chart" uri="{C3380CC4-5D6E-409C-BE32-E72D297353CC}">
              <c16:uniqueId val="{00000001-4862-483B-879A-BCF11705EFD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71.459999999999994</c:v>
                </c:pt>
                <c:pt idx="1">
                  <c:v>73.42</c:v>
                </c:pt>
                <c:pt idx="2">
                  <c:v>74.849999999999994</c:v>
                </c:pt>
                <c:pt idx="3">
                  <c:v>73.95</c:v>
                </c:pt>
                <c:pt idx="4">
                  <c:v>80.400000000000006</c:v>
                </c:pt>
              </c:numCache>
            </c:numRef>
          </c:val>
          <c:extLst>
            <c:ext xmlns:c16="http://schemas.microsoft.com/office/drawing/2014/chart" uri="{C3380CC4-5D6E-409C-BE32-E72D297353CC}">
              <c16:uniqueId val="{00000000-673A-419B-A1E2-3F197499742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167.46</c:v>
                </c:pt>
                <c:pt idx="1">
                  <c:v>168.56</c:v>
                </c:pt>
                <c:pt idx="2">
                  <c:v>167.1</c:v>
                </c:pt>
                <c:pt idx="3">
                  <c:v>167.86</c:v>
                </c:pt>
                <c:pt idx="4">
                  <c:v>173.68</c:v>
                </c:pt>
              </c:numCache>
            </c:numRef>
          </c:val>
          <c:smooth val="0"/>
          <c:extLst>
            <c:ext xmlns:c16="http://schemas.microsoft.com/office/drawing/2014/chart" uri="{C3380CC4-5D6E-409C-BE32-E72D297353CC}">
              <c16:uniqueId val="{00000001-673A-419B-A1E2-3F197499742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山口県　下松市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A4</v>
      </c>
      <c r="X8" s="75"/>
      <c r="Y8" s="75"/>
      <c r="Z8" s="75"/>
      <c r="AA8" s="75"/>
      <c r="AB8" s="75"/>
      <c r="AC8" s="75"/>
      <c r="AD8" s="75" t="str">
        <f>データ!$M$6</f>
        <v>自治体職員</v>
      </c>
      <c r="AE8" s="75"/>
      <c r="AF8" s="75"/>
      <c r="AG8" s="75"/>
      <c r="AH8" s="75"/>
      <c r="AI8" s="75"/>
      <c r="AJ8" s="75"/>
      <c r="AK8" s="2"/>
      <c r="AL8" s="66">
        <f>データ!$R$6</f>
        <v>57120</v>
      </c>
      <c r="AM8" s="66"/>
      <c r="AN8" s="66"/>
      <c r="AO8" s="66"/>
      <c r="AP8" s="66"/>
      <c r="AQ8" s="66"/>
      <c r="AR8" s="66"/>
      <c r="AS8" s="66"/>
      <c r="AT8" s="37">
        <f>データ!$S$6</f>
        <v>89.34</v>
      </c>
      <c r="AU8" s="38"/>
      <c r="AV8" s="38"/>
      <c r="AW8" s="38"/>
      <c r="AX8" s="38"/>
      <c r="AY8" s="38"/>
      <c r="AZ8" s="38"/>
      <c r="BA8" s="38"/>
      <c r="BB8" s="55">
        <f>データ!$T$6</f>
        <v>639.36</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77.239999999999995</v>
      </c>
      <c r="J10" s="38"/>
      <c r="K10" s="38"/>
      <c r="L10" s="38"/>
      <c r="M10" s="38"/>
      <c r="N10" s="38"/>
      <c r="O10" s="65"/>
      <c r="P10" s="55">
        <f>データ!$P$6</f>
        <v>98.02</v>
      </c>
      <c r="Q10" s="55"/>
      <c r="R10" s="55"/>
      <c r="S10" s="55"/>
      <c r="T10" s="55"/>
      <c r="U10" s="55"/>
      <c r="V10" s="55"/>
      <c r="W10" s="66">
        <f>データ!$Q$6</f>
        <v>1534</v>
      </c>
      <c r="X10" s="66"/>
      <c r="Y10" s="66"/>
      <c r="Z10" s="66"/>
      <c r="AA10" s="66"/>
      <c r="AB10" s="66"/>
      <c r="AC10" s="66"/>
      <c r="AD10" s="2"/>
      <c r="AE10" s="2"/>
      <c r="AF10" s="2"/>
      <c r="AG10" s="2"/>
      <c r="AH10" s="2"/>
      <c r="AI10" s="2"/>
      <c r="AJ10" s="2"/>
      <c r="AK10" s="2"/>
      <c r="AL10" s="66">
        <f>データ!$U$6</f>
        <v>55803</v>
      </c>
      <c r="AM10" s="66"/>
      <c r="AN10" s="66"/>
      <c r="AO10" s="66"/>
      <c r="AP10" s="66"/>
      <c r="AQ10" s="66"/>
      <c r="AR10" s="66"/>
      <c r="AS10" s="66"/>
      <c r="AT10" s="37">
        <f>データ!$V$6</f>
        <v>44.39</v>
      </c>
      <c r="AU10" s="38"/>
      <c r="AV10" s="38"/>
      <c r="AW10" s="38"/>
      <c r="AX10" s="38"/>
      <c r="AY10" s="38"/>
      <c r="AZ10" s="38"/>
      <c r="BA10" s="38"/>
      <c r="BB10" s="55">
        <f>データ!$W$6</f>
        <v>1257.1099999999999</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IQG6DKRS9NRDjPMBGh1Rs7pM4DV+f3qxA9bm21HnOJrKob0Dk5W9HMkQ/yWMTqf+Z+TcwXj5S/0S2bqwSfMzpw==" saltValue="iw50r34P6m9CelrjXBemG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352071</v>
      </c>
      <c r="D6" s="20">
        <f t="shared" si="3"/>
        <v>46</v>
      </c>
      <c r="E6" s="20">
        <f t="shared" si="3"/>
        <v>1</v>
      </c>
      <c r="F6" s="20">
        <f t="shared" si="3"/>
        <v>0</v>
      </c>
      <c r="G6" s="20">
        <f t="shared" si="3"/>
        <v>1</v>
      </c>
      <c r="H6" s="20" t="str">
        <f t="shared" si="3"/>
        <v>山口県　下松市</v>
      </c>
      <c r="I6" s="20" t="str">
        <f t="shared" si="3"/>
        <v>法適用</v>
      </c>
      <c r="J6" s="20" t="str">
        <f t="shared" si="3"/>
        <v>水道事業</v>
      </c>
      <c r="K6" s="20" t="str">
        <f t="shared" si="3"/>
        <v>末端給水事業</v>
      </c>
      <c r="L6" s="20" t="str">
        <f t="shared" si="3"/>
        <v>A4</v>
      </c>
      <c r="M6" s="20" t="str">
        <f t="shared" si="3"/>
        <v>自治体職員</v>
      </c>
      <c r="N6" s="21" t="str">
        <f t="shared" si="3"/>
        <v>-</v>
      </c>
      <c r="O6" s="21">
        <f t="shared" si="3"/>
        <v>77.239999999999995</v>
      </c>
      <c r="P6" s="21">
        <f t="shared" si="3"/>
        <v>98.02</v>
      </c>
      <c r="Q6" s="21">
        <f t="shared" si="3"/>
        <v>1534</v>
      </c>
      <c r="R6" s="21">
        <f t="shared" si="3"/>
        <v>57120</v>
      </c>
      <c r="S6" s="21">
        <f t="shared" si="3"/>
        <v>89.34</v>
      </c>
      <c r="T6" s="21">
        <f t="shared" si="3"/>
        <v>639.36</v>
      </c>
      <c r="U6" s="21">
        <f t="shared" si="3"/>
        <v>55803</v>
      </c>
      <c r="V6" s="21">
        <f t="shared" si="3"/>
        <v>44.39</v>
      </c>
      <c r="W6" s="21">
        <f t="shared" si="3"/>
        <v>1257.1099999999999</v>
      </c>
      <c r="X6" s="22">
        <f>IF(X7="",NA(),X7)</f>
        <v>124.25</v>
      </c>
      <c r="Y6" s="22">
        <f t="shared" ref="Y6:AG6" si="4">IF(Y7="",NA(),Y7)</f>
        <v>122.64</v>
      </c>
      <c r="Z6" s="22">
        <f t="shared" si="4"/>
        <v>118.22</v>
      </c>
      <c r="AA6" s="22">
        <f t="shared" si="4"/>
        <v>116.14</v>
      </c>
      <c r="AB6" s="22">
        <f t="shared" si="4"/>
        <v>108.02</v>
      </c>
      <c r="AC6" s="22">
        <f t="shared" si="4"/>
        <v>111.44</v>
      </c>
      <c r="AD6" s="22">
        <f t="shared" si="4"/>
        <v>111.17</v>
      </c>
      <c r="AE6" s="22">
        <f t="shared" si="4"/>
        <v>110.91</v>
      </c>
      <c r="AF6" s="22">
        <f t="shared" si="4"/>
        <v>111.49</v>
      </c>
      <c r="AG6" s="22">
        <f t="shared" si="4"/>
        <v>109.09</v>
      </c>
      <c r="AH6" s="21" t="str">
        <f>IF(AH7="","",IF(AH7="-","【-】","【"&amp;SUBSTITUTE(TEXT(AH7,"#,##0.00"),"-","△")&amp;"】"))</f>
        <v>【108.70】</v>
      </c>
      <c r="AI6" s="21">
        <f>IF(AI7="",NA(),AI7)</f>
        <v>0</v>
      </c>
      <c r="AJ6" s="21">
        <f t="shared" ref="AJ6:AR6" si="5">IF(AJ7="",NA(),AJ7)</f>
        <v>0</v>
      </c>
      <c r="AK6" s="21">
        <f t="shared" si="5"/>
        <v>0</v>
      </c>
      <c r="AL6" s="21">
        <f t="shared" si="5"/>
        <v>0</v>
      </c>
      <c r="AM6" s="21">
        <f t="shared" si="5"/>
        <v>0</v>
      </c>
      <c r="AN6" s="22">
        <f t="shared" si="5"/>
        <v>1.03</v>
      </c>
      <c r="AO6" s="22">
        <f t="shared" si="5"/>
        <v>0.78</v>
      </c>
      <c r="AP6" s="22">
        <f t="shared" si="5"/>
        <v>0.92</v>
      </c>
      <c r="AQ6" s="22">
        <f t="shared" si="5"/>
        <v>0.87</v>
      </c>
      <c r="AR6" s="22">
        <f t="shared" si="5"/>
        <v>0.93</v>
      </c>
      <c r="AS6" s="21" t="str">
        <f>IF(AS7="","",IF(AS7="-","【-】","【"&amp;SUBSTITUTE(TEXT(AS7,"#,##0.00"),"-","△")&amp;"】"))</f>
        <v>【1.34】</v>
      </c>
      <c r="AT6" s="22">
        <f>IF(AT7="",NA(),AT7)</f>
        <v>337.58</v>
      </c>
      <c r="AU6" s="22">
        <f t="shared" ref="AU6:BC6" si="6">IF(AU7="",NA(),AU7)</f>
        <v>391.74</v>
      </c>
      <c r="AV6" s="22">
        <f t="shared" si="6"/>
        <v>480.5</v>
      </c>
      <c r="AW6" s="22">
        <f t="shared" si="6"/>
        <v>352.52</v>
      </c>
      <c r="AX6" s="22">
        <f t="shared" si="6"/>
        <v>339.92</v>
      </c>
      <c r="AY6" s="22">
        <f t="shared" si="6"/>
        <v>349.83</v>
      </c>
      <c r="AZ6" s="22">
        <f t="shared" si="6"/>
        <v>360.86</v>
      </c>
      <c r="BA6" s="22">
        <f t="shared" si="6"/>
        <v>350.79</v>
      </c>
      <c r="BB6" s="22">
        <f t="shared" si="6"/>
        <v>354.57</v>
      </c>
      <c r="BC6" s="22">
        <f t="shared" si="6"/>
        <v>357.74</v>
      </c>
      <c r="BD6" s="21" t="str">
        <f>IF(BD7="","",IF(BD7="-","【-】","【"&amp;SUBSTITUTE(TEXT(BD7,"#,##0.00"),"-","△")&amp;"】"))</f>
        <v>【252.29】</v>
      </c>
      <c r="BE6" s="22">
        <f>IF(BE7="",NA(),BE7)</f>
        <v>290.72000000000003</v>
      </c>
      <c r="BF6" s="22">
        <f t="shared" ref="BF6:BN6" si="7">IF(BF7="",NA(),BF7)</f>
        <v>287.77</v>
      </c>
      <c r="BG6" s="22">
        <f t="shared" si="7"/>
        <v>282.05</v>
      </c>
      <c r="BH6" s="22">
        <f t="shared" si="7"/>
        <v>294.67</v>
      </c>
      <c r="BI6" s="22">
        <f t="shared" si="7"/>
        <v>308.25</v>
      </c>
      <c r="BJ6" s="22">
        <f t="shared" si="7"/>
        <v>314.87</v>
      </c>
      <c r="BK6" s="22">
        <f t="shared" si="7"/>
        <v>309.27999999999997</v>
      </c>
      <c r="BL6" s="22">
        <f t="shared" si="7"/>
        <v>322.92</v>
      </c>
      <c r="BM6" s="22">
        <f t="shared" si="7"/>
        <v>303.45999999999998</v>
      </c>
      <c r="BN6" s="22">
        <f t="shared" si="7"/>
        <v>307.27999999999997</v>
      </c>
      <c r="BO6" s="21" t="str">
        <f>IF(BO7="","",IF(BO7="-","【-】","【"&amp;SUBSTITUTE(TEXT(BO7,"#,##0.00"),"-","△")&amp;"】"))</f>
        <v>【268.07】</v>
      </c>
      <c r="BP6" s="22">
        <f>IF(BP7="",NA(),BP7)</f>
        <v>112.88</v>
      </c>
      <c r="BQ6" s="22">
        <f t="shared" ref="BQ6:BY6" si="8">IF(BQ7="",NA(),BQ7)</f>
        <v>112.14</v>
      </c>
      <c r="BR6" s="22">
        <f t="shared" si="8"/>
        <v>107.33</v>
      </c>
      <c r="BS6" s="22">
        <f t="shared" si="8"/>
        <v>105.11</v>
      </c>
      <c r="BT6" s="22">
        <f t="shared" si="8"/>
        <v>100.85</v>
      </c>
      <c r="BU6" s="22">
        <f t="shared" si="8"/>
        <v>103.54</v>
      </c>
      <c r="BV6" s="22">
        <f t="shared" si="8"/>
        <v>103.32</v>
      </c>
      <c r="BW6" s="22">
        <f t="shared" si="8"/>
        <v>100.85</v>
      </c>
      <c r="BX6" s="22">
        <f t="shared" si="8"/>
        <v>103.79</v>
      </c>
      <c r="BY6" s="22">
        <f t="shared" si="8"/>
        <v>98.3</v>
      </c>
      <c r="BZ6" s="21" t="str">
        <f>IF(BZ7="","",IF(BZ7="-","【-】","【"&amp;SUBSTITUTE(TEXT(BZ7,"#,##0.00"),"-","△")&amp;"】"))</f>
        <v>【97.47】</v>
      </c>
      <c r="CA6" s="22">
        <f>IF(CA7="",NA(),CA7)</f>
        <v>71.459999999999994</v>
      </c>
      <c r="CB6" s="22">
        <f t="shared" ref="CB6:CJ6" si="9">IF(CB7="",NA(),CB7)</f>
        <v>73.42</v>
      </c>
      <c r="CC6" s="22">
        <f t="shared" si="9"/>
        <v>74.849999999999994</v>
      </c>
      <c r="CD6" s="22">
        <f t="shared" si="9"/>
        <v>73.95</v>
      </c>
      <c r="CE6" s="22">
        <f t="shared" si="9"/>
        <v>80.400000000000006</v>
      </c>
      <c r="CF6" s="22">
        <f t="shared" si="9"/>
        <v>167.46</v>
      </c>
      <c r="CG6" s="22">
        <f t="shared" si="9"/>
        <v>168.56</v>
      </c>
      <c r="CH6" s="22">
        <f t="shared" si="9"/>
        <v>167.1</v>
      </c>
      <c r="CI6" s="22">
        <f t="shared" si="9"/>
        <v>167.86</v>
      </c>
      <c r="CJ6" s="22">
        <f t="shared" si="9"/>
        <v>173.68</v>
      </c>
      <c r="CK6" s="21" t="str">
        <f>IF(CK7="","",IF(CK7="-","【-】","【"&amp;SUBSTITUTE(TEXT(CK7,"#,##0.00"),"-","△")&amp;"】"))</f>
        <v>【174.75】</v>
      </c>
      <c r="CL6" s="22">
        <f>IF(CL7="",NA(),CL7)</f>
        <v>60.71</v>
      </c>
      <c r="CM6" s="22">
        <f t="shared" ref="CM6:CU6" si="10">IF(CM7="",NA(),CM7)</f>
        <v>57.7</v>
      </c>
      <c r="CN6" s="22">
        <f t="shared" si="10"/>
        <v>58.62</v>
      </c>
      <c r="CO6" s="22">
        <f t="shared" si="10"/>
        <v>59.52</v>
      </c>
      <c r="CP6" s="22">
        <f t="shared" si="10"/>
        <v>56.29</v>
      </c>
      <c r="CQ6" s="22">
        <f t="shared" si="10"/>
        <v>59.46</v>
      </c>
      <c r="CR6" s="22">
        <f t="shared" si="10"/>
        <v>59.51</v>
      </c>
      <c r="CS6" s="22">
        <f t="shared" si="10"/>
        <v>59.91</v>
      </c>
      <c r="CT6" s="22">
        <f t="shared" si="10"/>
        <v>59.4</v>
      </c>
      <c r="CU6" s="22">
        <f t="shared" si="10"/>
        <v>59.24</v>
      </c>
      <c r="CV6" s="21" t="str">
        <f>IF(CV7="","",IF(CV7="-","【-】","【"&amp;SUBSTITUTE(TEXT(CV7,"#,##0.00"),"-","△")&amp;"】"))</f>
        <v>【59.97】</v>
      </c>
      <c r="CW6" s="22">
        <f>IF(CW7="",NA(),CW7)</f>
        <v>91.9</v>
      </c>
      <c r="CX6" s="22">
        <f t="shared" ref="CX6:DF6" si="11">IF(CX7="",NA(),CX7)</f>
        <v>93</v>
      </c>
      <c r="CY6" s="22">
        <f t="shared" si="11"/>
        <v>93.44</v>
      </c>
      <c r="CZ6" s="22">
        <f t="shared" si="11"/>
        <v>93.29</v>
      </c>
      <c r="DA6" s="22">
        <f t="shared" si="11"/>
        <v>93.68</v>
      </c>
      <c r="DB6" s="22">
        <f t="shared" si="11"/>
        <v>87.41</v>
      </c>
      <c r="DC6" s="22">
        <f t="shared" si="11"/>
        <v>87.08</v>
      </c>
      <c r="DD6" s="22">
        <f t="shared" si="11"/>
        <v>87.26</v>
      </c>
      <c r="DE6" s="22">
        <f t="shared" si="11"/>
        <v>87.57</v>
      </c>
      <c r="DF6" s="22">
        <f t="shared" si="11"/>
        <v>87.26</v>
      </c>
      <c r="DG6" s="21" t="str">
        <f>IF(DG7="","",IF(DG7="-","【-】","【"&amp;SUBSTITUTE(TEXT(DG7,"#,##0.00"),"-","△")&amp;"】"))</f>
        <v>【89.76】</v>
      </c>
      <c r="DH6" s="22">
        <f>IF(DH7="",NA(),DH7)</f>
        <v>54.58</v>
      </c>
      <c r="DI6" s="22">
        <f t="shared" ref="DI6:DQ6" si="12">IF(DI7="",NA(),DI7)</f>
        <v>55.04</v>
      </c>
      <c r="DJ6" s="22">
        <f t="shared" si="12"/>
        <v>56.18</v>
      </c>
      <c r="DK6" s="22">
        <f t="shared" si="12"/>
        <v>57.25</v>
      </c>
      <c r="DL6" s="22">
        <f t="shared" si="12"/>
        <v>58.06</v>
      </c>
      <c r="DM6" s="22">
        <f t="shared" si="12"/>
        <v>47.62</v>
      </c>
      <c r="DN6" s="22">
        <f t="shared" si="12"/>
        <v>48.55</v>
      </c>
      <c r="DO6" s="22">
        <f t="shared" si="12"/>
        <v>49.2</v>
      </c>
      <c r="DP6" s="22">
        <f t="shared" si="12"/>
        <v>50.01</v>
      </c>
      <c r="DQ6" s="22">
        <f t="shared" si="12"/>
        <v>50.99</v>
      </c>
      <c r="DR6" s="21" t="str">
        <f>IF(DR7="","",IF(DR7="-","【-】","【"&amp;SUBSTITUTE(TEXT(DR7,"#,##0.00"),"-","△")&amp;"】"))</f>
        <v>【51.51】</v>
      </c>
      <c r="DS6" s="22">
        <f>IF(DS7="",NA(),DS7)</f>
        <v>31.58</v>
      </c>
      <c r="DT6" s="22">
        <f t="shared" ref="DT6:EB6" si="13">IF(DT7="",NA(),DT7)</f>
        <v>33.25</v>
      </c>
      <c r="DU6" s="22">
        <f t="shared" si="13"/>
        <v>37.979999999999997</v>
      </c>
      <c r="DV6" s="22">
        <f t="shared" si="13"/>
        <v>41.99</v>
      </c>
      <c r="DW6" s="22">
        <f t="shared" si="13"/>
        <v>44.75</v>
      </c>
      <c r="DX6" s="22">
        <f t="shared" si="13"/>
        <v>16.27</v>
      </c>
      <c r="DY6" s="22">
        <f t="shared" si="13"/>
        <v>17.11</v>
      </c>
      <c r="DZ6" s="22">
        <f t="shared" si="13"/>
        <v>18.329999999999998</v>
      </c>
      <c r="EA6" s="22">
        <f t="shared" si="13"/>
        <v>20.27</v>
      </c>
      <c r="EB6" s="22">
        <f t="shared" si="13"/>
        <v>21.69</v>
      </c>
      <c r="EC6" s="21" t="str">
        <f>IF(EC7="","",IF(EC7="-","【-】","【"&amp;SUBSTITUTE(TEXT(EC7,"#,##0.00"),"-","△")&amp;"】"))</f>
        <v>【23.75】</v>
      </c>
      <c r="ED6" s="22">
        <f>IF(ED7="",NA(),ED7)</f>
        <v>1.02</v>
      </c>
      <c r="EE6" s="22">
        <f t="shared" ref="EE6:EM6" si="14">IF(EE7="",NA(),EE7)</f>
        <v>0.31</v>
      </c>
      <c r="EF6" s="22">
        <f t="shared" si="14"/>
        <v>0.73</v>
      </c>
      <c r="EG6" s="22">
        <f t="shared" si="14"/>
        <v>0.45</v>
      </c>
      <c r="EH6" s="22">
        <f t="shared" si="14"/>
        <v>0.9</v>
      </c>
      <c r="EI6" s="22">
        <f t="shared" si="14"/>
        <v>0.63</v>
      </c>
      <c r="EJ6" s="22">
        <f t="shared" si="14"/>
        <v>0.63</v>
      </c>
      <c r="EK6" s="22">
        <f t="shared" si="14"/>
        <v>0.6</v>
      </c>
      <c r="EL6" s="22">
        <f t="shared" si="14"/>
        <v>0.56000000000000005</v>
      </c>
      <c r="EM6" s="22">
        <f t="shared" si="14"/>
        <v>0.6</v>
      </c>
      <c r="EN6" s="21" t="str">
        <f>IF(EN7="","",IF(EN7="-","【-】","【"&amp;SUBSTITUTE(TEXT(EN7,"#,##0.00"),"-","△")&amp;"】"))</f>
        <v>【0.67】</v>
      </c>
    </row>
    <row r="7" spans="1:144" s="23" customFormat="1" x14ac:dyDescent="0.15">
      <c r="A7" s="15"/>
      <c r="B7" s="24">
        <v>2022</v>
      </c>
      <c r="C7" s="24">
        <v>352071</v>
      </c>
      <c r="D7" s="24">
        <v>46</v>
      </c>
      <c r="E7" s="24">
        <v>1</v>
      </c>
      <c r="F7" s="24">
        <v>0</v>
      </c>
      <c r="G7" s="24">
        <v>1</v>
      </c>
      <c r="H7" s="24" t="s">
        <v>93</v>
      </c>
      <c r="I7" s="24" t="s">
        <v>94</v>
      </c>
      <c r="J7" s="24" t="s">
        <v>95</v>
      </c>
      <c r="K7" s="24" t="s">
        <v>96</v>
      </c>
      <c r="L7" s="24" t="s">
        <v>97</v>
      </c>
      <c r="M7" s="24" t="s">
        <v>98</v>
      </c>
      <c r="N7" s="25" t="s">
        <v>99</v>
      </c>
      <c r="O7" s="25">
        <v>77.239999999999995</v>
      </c>
      <c r="P7" s="25">
        <v>98.02</v>
      </c>
      <c r="Q7" s="25">
        <v>1534</v>
      </c>
      <c r="R7" s="25">
        <v>57120</v>
      </c>
      <c r="S7" s="25">
        <v>89.34</v>
      </c>
      <c r="T7" s="25">
        <v>639.36</v>
      </c>
      <c r="U7" s="25">
        <v>55803</v>
      </c>
      <c r="V7" s="25">
        <v>44.39</v>
      </c>
      <c r="W7" s="25">
        <v>1257.1099999999999</v>
      </c>
      <c r="X7" s="25">
        <v>124.25</v>
      </c>
      <c r="Y7" s="25">
        <v>122.64</v>
      </c>
      <c r="Z7" s="25">
        <v>118.22</v>
      </c>
      <c r="AA7" s="25">
        <v>116.14</v>
      </c>
      <c r="AB7" s="25">
        <v>108.02</v>
      </c>
      <c r="AC7" s="25">
        <v>111.44</v>
      </c>
      <c r="AD7" s="25">
        <v>111.17</v>
      </c>
      <c r="AE7" s="25">
        <v>110.91</v>
      </c>
      <c r="AF7" s="25">
        <v>111.49</v>
      </c>
      <c r="AG7" s="25">
        <v>109.09</v>
      </c>
      <c r="AH7" s="25">
        <v>108.7</v>
      </c>
      <c r="AI7" s="25">
        <v>0</v>
      </c>
      <c r="AJ7" s="25">
        <v>0</v>
      </c>
      <c r="AK7" s="25">
        <v>0</v>
      </c>
      <c r="AL7" s="25">
        <v>0</v>
      </c>
      <c r="AM7" s="25">
        <v>0</v>
      </c>
      <c r="AN7" s="25">
        <v>1.03</v>
      </c>
      <c r="AO7" s="25">
        <v>0.78</v>
      </c>
      <c r="AP7" s="25">
        <v>0.92</v>
      </c>
      <c r="AQ7" s="25">
        <v>0.87</v>
      </c>
      <c r="AR7" s="25">
        <v>0.93</v>
      </c>
      <c r="AS7" s="25">
        <v>1.34</v>
      </c>
      <c r="AT7" s="25">
        <v>337.58</v>
      </c>
      <c r="AU7" s="25">
        <v>391.74</v>
      </c>
      <c r="AV7" s="25">
        <v>480.5</v>
      </c>
      <c r="AW7" s="25">
        <v>352.52</v>
      </c>
      <c r="AX7" s="25">
        <v>339.92</v>
      </c>
      <c r="AY7" s="25">
        <v>349.83</v>
      </c>
      <c r="AZ7" s="25">
        <v>360.86</v>
      </c>
      <c r="BA7" s="25">
        <v>350.79</v>
      </c>
      <c r="BB7" s="25">
        <v>354.57</v>
      </c>
      <c r="BC7" s="25">
        <v>357.74</v>
      </c>
      <c r="BD7" s="25">
        <v>252.29</v>
      </c>
      <c r="BE7" s="25">
        <v>290.72000000000003</v>
      </c>
      <c r="BF7" s="25">
        <v>287.77</v>
      </c>
      <c r="BG7" s="25">
        <v>282.05</v>
      </c>
      <c r="BH7" s="25">
        <v>294.67</v>
      </c>
      <c r="BI7" s="25">
        <v>308.25</v>
      </c>
      <c r="BJ7" s="25">
        <v>314.87</v>
      </c>
      <c r="BK7" s="25">
        <v>309.27999999999997</v>
      </c>
      <c r="BL7" s="25">
        <v>322.92</v>
      </c>
      <c r="BM7" s="25">
        <v>303.45999999999998</v>
      </c>
      <c r="BN7" s="25">
        <v>307.27999999999997</v>
      </c>
      <c r="BO7" s="25">
        <v>268.07</v>
      </c>
      <c r="BP7" s="25">
        <v>112.88</v>
      </c>
      <c r="BQ7" s="25">
        <v>112.14</v>
      </c>
      <c r="BR7" s="25">
        <v>107.33</v>
      </c>
      <c r="BS7" s="25">
        <v>105.11</v>
      </c>
      <c r="BT7" s="25">
        <v>100.85</v>
      </c>
      <c r="BU7" s="25">
        <v>103.54</v>
      </c>
      <c r="BV7" s="25">
        <v>103.32</v>
      </c>
      <c r="BW7" s="25">
        <v>100.85</v>
      </c>
      <c r="BX7" s="25">
        <v>103.79</v>
      </c>
      <c r="BY7" s="25">
        <v>98.3</v>
      </c>
      <c r="BZ7" s="25">
        <v>97.47</v>
      </c>
      <c r="CA7" s="25">
        <v>71.459999999999994</v>
      </c>
      <c r="CB7" s="25">
        <v>73.42</v>
      </c>
      <c r="CC7" s="25">
        <v>74.849999999999994</v>
      </c>
      <c r="CD7" s="25">
        <v>73.95</v>
      </c>
      <c r="CE7" s="25">
        <v>80.400000000000006</v>
      </c>
      <c r="CF7" s="25">
        <v>167.46</v>
      </c>
      <c r="CG7" s="25">
        <v>168.56</v>
      </c>
      <c r="CH7" s="25">
        <v>167.1</v>
      </c>
      <c r="CI7" s="25">
        <v>167.86</v>
      </c>
      <c r="CJ7" s="25">
        <v>173.68</v>
      </c>
      <c r="CK7" s="25">
        <v>174.75</v>
      </c>
      <c r="CL7" s="25">
        <v>60.71</v>
      </c>
      <c r="CM7" s="25">
        <v>57.7</v>
      </c>
      <c r="CN7" s="25">
        <v>58.62</v>
      </c>
      <c r="CO7" s="25">
        <v>59.52</v>
      </c>
      <c r="CP7" s="25">
        <v>56.29</v>
      </c>
      <c r="CQ7" s="25">
        <v>59.46</v>
      </c>
      <c r="CR7" s="25">
        <v>59.51</v>
      </c>
      <c r="CS7" s="25">
        <v>59.91</v>
      </c>
      <c r="CT7" s="25">
        <v>59.4</v>
      </c>
      <c r="CU7" s="25">
        <v>59.24</v>
      </c>
      <c r="CV7" s="25">
        <v>59.97</v>
      </c>
      <c r="CW7" s="25">
        <v>91.9</v>
      </c>
      <c r="CX7" s="25">
        <v>93</v>
      </c>
      <c r="CY7" s="25">
        <v>93.44</v>
      </c>
      <c r="CZ7" s="25">
        <v>93.29</v>
      </c>
      <c r="DA7" s="25">
        <v>93.68</v>
      </c>
      <c r="DB7" s="25">
        <v>87.41</v>
      </c>
      <c r="DC7" s="25">
        <v>87.08</v>
      </c>
      <c r="DD7" s="25">
        <v>87.26</v>
      </c>
      <c r="DE7" s="25">
        <v>87.57</v>
      </c>
      <c r="DF7" s="25">
        <v>87.26</v>
      </c>
      <c r="DG7" s="25">
        <v>89.76</v>
      </c>
      <c r="DH7" s="25">
        <v>54.58</v>
      </c>
      <c r="DI7" s="25">
        <v>55.04</v>
      </c>
      <c r="DJ7" s="25">
        <v>56.18</v>
      </c>
      <c r="DK7" s="25">
        <v>57.25</v>
      </c>
      <c r="DL7" s="25">
        <v>58.06</v>
      </c>
      <c r="DM7" s="25">
        <v>47.62</v>
      </c>
      <c r="DN7" s="25">
        <v>48.55</v>
      </c>
      <c r="DO7" s="25">
        <v>49.2</v>
      </c>
      <c r="DP7" s="25">
        <v>50.01</v>
      </c>
      <c r="DQ7" s="25">
        <v>50.99</v>
      </c>
      <c r="DR7" s="25">
        <v>51.51</v>
      </c>
      <c r="DS7" s="25">
        <v>31.58</v>
      </c>
      <c r="DT7" s="25">
        <v>33.25</v>
      </c>
      <c r="DU7" s="25">
        <v>37.979999999999997</v>
      </c>
      <c r="DV7" s="25">
        <v>41.99</v>
      </c>
      <c r="DW7" s="25">
        <v>44.75</v>
      </c>
      <c r="DX7" s="25">
        <v>16.27</v>
      </c>
      <c r="DY7" s="25">
        <v>17.11</v>
      </c>
      <c r="DZ7" s="25">
        <v>18.329999999999998</v>
      </c>
      <c r="EA7" s="25">
        <v>20.27</v>
      </c>
      <c r="EB7" s="25">
        <v>21.69</v>
      </c>
      <c r="EC7" s="25">
        <v>23.75</v>
      </c>
      <c r="ED7" s="25">
        <v>1.02</v>
      </c>
      <c r="EE7" s="25">
        <v>0.31</v>
      </c>
      <c r="EF7" s="25">
        <v>0.73</v>
      </c>
      <c r="EG7" s="25">
        <v>0.45</v>
      </c>
      <c r="EH7" s="25">
        <v>0.9</v>
      </c>
      <c r="EI7" s="25">
        <v>0.63</v>
      </c>
      <c r="EJ7" s="25">
        <v>0.63</v>
      </c>
      <c r="EK7" s="25">
        <v>0.6</v>
      </c>
      <c r="EL7" s="25">
        <v>0.56000000000000005</v>
      </c>
      <c r="EM7" s="25">
        <v>0.6</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岡村 航平</cp:lastModifiedBy>
  <dcterms:created xsi:type="dcterms:W3CDTF">2023-12-05T00:59:36Z</dcterms:created>
  <dcterms:modified xsi:type="dcterms:W3CDTF">2024-02-04T23:45:22Z</dcterms:modified>
  <cp:category/>
</cp:coreProperties>
</file>