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406.KUDAMATSU\Desktop\経営分析\経営比較分析（Ｒ4）\"/>
    </mc:Choice>
  </mc:AlternateContent>
  <workbookProtection workbookAlgorithmName="SHA-512" workbookHashValue="CcG+qhBIjOjGqcFmGKl3o0iZAfobE1gERyjsaA8dv7+kL0zTSE+N70vtOgYY/SGz7mUp+Wy5xBsjJeW+vWesGw==" workbookSaltValue="KIHmRBMbVShhH1PBULADHQ==" workbookSpinCount="100000" lockStructure="1"/>
  <bookViews>
    <workbookView xWindow="0" yWindow="0" windowWidth="20490" windowHeight="76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<sst xmlns="http://schemas.openxmlformats.org/spreadsheetml/2006/main" count="228" uniqueCount="113">
  <si>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</si>
  <si>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</si>
  <si>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</si>
  <si>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</si>
  <si>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</si>
  <si>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</si>
  <si>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</si>
  <si>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</si>
  <si>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</si>
  <si>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</si>
  <si>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</si>
  <si>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</si>
  <si>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</si>
  <si>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</si>
  <si>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</si>
  <si>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</si>
  <si>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</si>
  <si>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</si>
  <si>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</si>
  <si>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</si>
  <si>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</si>
  <si>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</si>
  <si>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</si>
  <si>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</si>
  <si>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</si>
  <si>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</si>
  <si>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</si>
  <si>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</si>
  <si>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</si>
  <si>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</si>
  <si>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</si>
  <si>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</si>
  <si>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</si>
  <si>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</si>
  <si>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</si>
  <si>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</si>
  <si>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</si>
  <si>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</si>
  <si>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</si>
  <si>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</si>
  <si>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</si>
  <si>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</si>
  <si>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</si>
  <si>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</si>
  <si>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</si>
  <si>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</si>
  <si>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</si>
  <si>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</si>
  <si>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</si>
  <si>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</si>
  <si>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</si>
  <si>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</si>
  <si>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</si>
  <si>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</si>
  <si>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</si>
  <si>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</si>
  <si>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</si>
  <si>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</si>
  <si>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</si>
  <si>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</si>
  <si>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</si>
  <si>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</si>
  <si>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</si>
  <si>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</si>
  <si>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</si>
  <si>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</si>
  <si>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</si>
  <si>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</si>
  <si>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</si>
  <si>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</si>
  <si>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</si>
  <si>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</si>
  <si>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</si>
  <si>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</si>
  <si>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</si>
  <si>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</si>
  <si>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</si>
  <si>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</si>
  <si>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</si>
  <si>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</si>
  <si>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</si>
  <si>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</si>
  <si>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</si>
  <si>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</si>
  <si>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</si>
  <si>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</si>
  <si>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</si>
  <si>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</si>
  <si>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</si>
  <si>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</si>
  <si>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</si>
  <si>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</si>
  <si>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</si>
  <si>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下松市</t>
  </si>
  <si>
    <t>法適用</t>
  </si>
  <si>
    <t>水道事業</t>
  </si>
  <si>
    <t>簡易水道事業</t>
  </si>
  <si>
    <t>C4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</si>
  <si>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</si>
  <si>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</si>
  <si>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</si>
  <si>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</si>
  <si>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</si>
  <si>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</si>
  <si>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</si>
  <si>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</si>
  <si>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</si>
  <si>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</si>
  <si>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</si>
  <si>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</si>
  <si>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類似団体と比較すると②管路経年化率はかなり良い。
　下松市簡易水道事業の浄水場や送配水管などの主要施設はほとんどが昭和54年度に建設されたもので、老朽化が目立ち特に送配水管の経年劣化による漏水件数の増加と有収率の低下が顕著であった。
　これを踏まえ平成24年3月に「下松市簡易水道事業中期経営計画」を策定し、平成24年度から平成26年度の3箇年で配水管の全面更新を行った。
　これにより当面、②管路経年化率は0％で推移する。管路を含む施設更新計画も当面ないため③管路更新率も0％で推移し、①有形固定資産減価償却率は逓増していくと見込まれる。</t>
    <phoneticPr fontId="19"/>
  </si>
  <si>
    <t>　平成24年3月に「下松市簡易水道事業中期経営計画」を策定し、その計画を平成31年3月に「下松市簡易水道事業経営戦略」として改定し、経営基盤の強化に努めている。
　平成24年度から平成26年度の3箇年で配水管の全面更新を行い有収率の向上につなげたものの、下松市簡易水道事業は厳しい経営環境下にあり、一般会計からの補助金により成立している状況である。
　独立採算制の原則から料金改定が望ましいが、市内での料金格差を是正する観点から政策的判断のもと水道事業と同一料金体系を採用している。そのため、簡易水道事業単独での料金改定は困難であり、今後も収支不足額について一般会計から継続して繰入を行う必要がある。</t>
    <rPh sb="33" eb="35">
      <t>ケイカク</t>
    </rPh>
    <rPh sb="36" eb="38">
      <t>ヘイセイ</t>
    </rPh>
    <rPh sb="40" eb="41">
      <t>ネン</t>
    </rPh>
    <rPh sb="42" eb="43">
      <t>ガツ</t>
    </rPh>
    <rPh sb="45" eb="48">
      <t>クダマツシ</t>
    </rPh>
    <rPh sb="48" eb="50">
      <t>カンイ</t>
    </rPh>
    <rPh sb="50" eb="52">
      <t>スイドウ</t>
    </rPh>
    <rPh sb="52" eb="54">
      <t>ジギョウ</t>
    </rPh>
    <rPh sb="54" eb="56">
      <t>ケイエイ</t>
    </rPh>
    <rPh sb="56" eb="58">
      <t>センリャク</t>
    </rPh>
    <rPh sb="62" eb="64">
      <t>カイテイ</t>
    </rPh>
    <rPh sb="112" eb="115">
      <t>ユウシュウリツ</t>
    </rPh>
    <rPh sb="116" eb="118">
      <t>コウジョウ</t>
    </rPh>
    <rPh sb="127" eb="130">
      <t>クダマツシ</t>
    </rPh>
    <rPh sb="130" eb="136">
      <t>カンイスイドウジギョウ</t>
    </rPh>
    <rPh sb="137" eb="138">
      <t>キビ</t>
    </rPh>
    <rPh sb="140" eb="142">
      <t>ケイエイ</t>
    </rPh>
    <rPh sb="142" eb="144">
      <t>カンキョウ</t>
    </rPh>
    <rPh sb="144" eb="145">
      <t>シタ</t>
    </rPh>
    <rPh sb="149" eb="153">
      <t>イッパンカイケイ</t>
    </rPh>
    <rPh sb="156" eb="159">
      <t>ホジョキン</t>
    </rPh>
    <rPh sb="162" eb="164">
      <t>セイリツ</t>
    </rPh>
    <rPh sb="168" eb="170">
      <t>ジョウキョウ</t>
    </rPh>
    <rPh sb="176" eb="178">
      <t>ドクリツ</t>
    </rPh>
    <rPh sb="178" eb="180">
      <t>サイサン</t>
    </rPh>
    <rPh sb="180" eb="181">
      <t>セイ</t>
    </rPh>
    <rPh sb="182" eb="184">
      <t>ゲンソク</t>
    </rPh>
    <rPh sb="186" eb="188">
      <t>リョウキン</t>
    </rPh>
    <rPh sb="188" eb="190">
      <t>カイテイ</t>
    </rPh>
    <rPh sb="191" eb="192">
      <t>ノゾ</t>
    </rPh>
    <rPh sb="197" eb="199">
      <t>シナイ</t>
    </rPh>
    <rPh sb="201" eb="203">
      <t>リョウキン</t>
    </rPh>
    <rPh sb="203" eb="205">
      <t>カクサ</t>
    </rPh>
    <rPh sb="206" eb="208">
      <t>ゼセイ</t>
    </rPh>
    <rPh sb="210" eb="212">
      <t>カンテン</t>
    </rPh>
    <rPh sb="214" eb="217">
      <t>セイサクテキ</t>
    </rPh>
    <rPh sb="217" eb="219">
      <t>ハンダン</t>
    </rPh>
    <rPh sb="222" eb="224">
      <t>スイドウ</t>
    </rPh>
    <rPh sb="224" eb="226">
      <t>ジギョウ</t>
    </rPh>
    <rPh sb="227" eb="229">
      <t>ドウイツ</t>
    </rPh>
    <rPh sb="229" eb="231">
      <t>リョウキン</t>
    </rPh>
    <rPh sb="231" eb="233">
      <t>タイケイ</t>
    </rPh>
    <rPh sb="234" eb="236">
      <t>サイヨウ</t>
    </rPh>
    <rPh sb="246" eb="252">
      <t>カンイスイドウジギョウ</t>
    </rPh>
    <rPh sb="252" eb="254">
      <t>タンドク</t>
    </rPh>
    <rPh sb="256" eb="258">
      <t>リョウキン</t>
    </rPh>
    <rPh sb="258" eb="260">
      <t>カイテイ</t>
    </rPh>
    <rPh sb="261" eb="263">
      <t>コンナン</t>
    </rPh>
    <rPh sb="267" eb="269">
      <t>コンゴ</t>
    </rPh>
    <rPh sb="270" eb="272">
      <t>シュウシ</t>
    </rPh>
    <rPh sb="272" eb="274">
      <t>フソク</t>
    </rPh>
    <rPh sb="274" eb="275">
      <t>ガク</t>
    </rPh>
    <rPh sb="279" eb="281">
      <t>イッパン</t>
    </rPh>
    <rPh sb="281" eb="283">
      <t>カイケイ</t>
    </rPh>
    <rPh sb="285" eb="287">
      <t>ケイゾク</t>
    </rPh>
    <rPh sb="289" eb="291">
      <t>クリイレ</t>
    </rPh>
    <rPh sb="292" eb="293">
      <t>オコナ</t>
    </rPh>
    <rPh sb="294" eb="296">
      <t>ヒツヨウ</t>
    </rPh>
    <phoneticPr fontId="19"/>
  </si>
  <si>
    <r>
      <t>　</t>
    </r>
    <r>
      <rPr>
        <sz val="10"/>
        <rFont val="ＭＳ ゴシック"/>
        <family val="3"/>
        <charset val="128"/>
      </rPr>
      <t>下松市簡易水道事業は市街地より北部にある中山間地域の米川地区に給水を行っている。給水区域内は給水人口の増加や開発も望めないため、当初より採算性に乏しく厳しい経営環境で、一般会計補助金により経営が成立している状況である。</t>
    </r>
    <r>
      <rPr>
        <sz val="10"/>
        <color theme="1"/>
        <rFont val="ＭＳ ゴシック"/>
        <family val="3"/>
        <charset val="128"/>
      </rPr>
      <t xml:space="preserve">
　①経常収支比率は実不足額を一般会計の補助金で賄っているため100％を維持し、欠損金はない。（②累積欠損金比率）
　③流動比率は、企業債の償還のため悪化傾向にあるが、令和4年度は年度末の未払金計上額が減少したため、若干改善している。
　④企業債残高対給水収益比率の数値が高い理由は、平成24年3月に策定した「下松市簡易水道事業中期経営計画」に基づき、企業債を借り入れ老朽管の更新事業を行ったためである。当面企業債の借り入れを予定していないので、今後比率は改善していく見込みであるが、給水収益の減少により改善率が鈍化していくものと見込まれる。
　⑤料金回収率が類似団体より低いのは、元々給水人口が少ない上に、水道事業と同じ料金設定をしているため給水に係る費用が給水収益で賄えていないからである。
　</t>
    </r>
    <r>
      <rPr>
        <sz val="10"/>
        <rFont val="ＭＳ ゴシック"/>
        <family val="3"/>
        <charset val="128"/>
      </rPr>
      <t>⑥給水原価は、類似団体と比較して低く推移していたが、維持管理費の増加と給水人口の減少に伴う総有収水量の減少により、類似団体と比較して高くなった。
　⑦施設利用率は、横ばいで推移しているが、給水人口の減少により今後逓減していくと見込まれる。</t>
    </r>
    <r>
      <rPr>
        <sz val="10"/>
        <color theme="1"/>
        <rFont val="ＭＳ ゴシック"/>
        <family val="3"/>
        <charset val="128"/>
      </rPr>
      <t xml:space="preserve">
　⑧有収率は過去、類似団体を下回っていたが、老朽管の更新事業により改善傾向にある。
　</t>
    </r>
    <r>
      <rPr>
        <sz val="10"/>
        <color rgb="FFFF0000"/>
        <rFont val="ＭＳ ゴシック"/>
        <family val="3"/>
        <charset val="128"/>
      </rPr>
      <t/>
    </r>
    <rPh sb="11" eb="14">
      <t>シガイチ</t>
    </rPh>
    <rPh sb="16" eb="18">
      <t>ホクブ</t>
    </rPh>
    <rPh sb="21" eb="23">
      <t>ナカヤマ</t>
    </rPh>
    <rPh sb="23" eb="24">
      <t>カン</t>
    </rPh>
    <rPh sb="24" eb="26">
      <t>チイキ</t>
    </rPh>
    <rPh sb="27" eb="29">
      <t>ヨネガワ</t>
    </rPh>
    <rPh sb="29" eb="31">
      <t>チク</t>
    </rPh>
    <rPh sb="32" eb="34">
      <t>キュウスイ</t>
    </rPh>
    <rPh sb="35" eb="36">
      <t>オコナ</t>
    </rPh>
    <rPh sb="120" eb="121">
      <t>ジツ</t>
    </rPh>
    <rPh sb="121" eb="123">
      <t>フソク</t>
    </rPh>
    <rPh sb="123" eb="124">
      <t>ガク</t>
    </rPh>
    <rPh sb="125" eb="127">
      <t>イッパン</t>
    </rPh>
    <rPh sb="127" eb="129">
      <t>カイケイ</t>
    </rPh>
    <rPh sb="130" eb="133">
      <t>ホジョキン</t>
    </rPh>
    <rPh sb="134" eb="135">
      <t>マカナ</t>
    </rPh>
    <rPh sb="146" eb="148">
      <t>イジ</t>
    </rPh>
    <rPh sb="150" eb="152">
      <t>ケッソン</t>
    </rPh>
    <rPh sb="152" eb="153">
      <t>キン</t>
    </rPh>
    <rPh sb="159" eb="161">
      <t>ルイセキ</t>
    </rPh>
    <rPh sb="161" eb="163">
      <t>ケッソン</t>
    </rPh>
    <rPh sb="163" eb="164">
      <t>キン</t>
    </rPh>
    <rPh sb="164" eb="166">
      <t>ヒリツ</t>
    </rPh>
    <rPh sb="176" eb="178">
      <t>キギョウ</t>
    </rPh>
    <rPh sb="178" eb="179">
      <t>サイ</t>
    </rPh>
    <rPh sb="180" eb="182">
      <t>ショウカン</t>
    </rPh>
    <rPh sb="185" eb="187">
      <t>アッカ</t>
    </rPh>
    <rPh sb="187" eb="189">
      <t>ケイコウ</t>
    </rPh>
    <rPh sb="194" eb="196">
      <t>レイワ</t>
    </rPh>
    <rPh sb="197" eb="199">
      <t>ネンド</t>
    </rPh>
    <rPh sb="200" eb="203">
      <t>ネンドマツ</t>
    </rPh>
    <rPh sb="204" eb="207">
      <t>ミバライキン</t>
    </rPh>
    <rPh sb="207" eb="209">
      <t>ケイジョウ</t>
    </rPh>
    <rPh sb="209" eb="210">
      <t>ガク</t>
    </rPh>
    <rPh sb="211" eb="213">
      <t>ゲンショウ</t>
    </rPh>
    <rPh sb="218" eb="220">
      <t>ジャッカン</t>
    </rPh>
    <rPh sb="220" eb="222">
      <t>カイゼン</t>
    </rPh>
    <rPh sb="246" eb="247">
      <t>タカ</t>
    </rPh>
    <rPh sb="335" eb="337">
      <t>ヒリツ</t>
    </rPh>
    <rPh sb="338" eb="340">
      <t>カイゼン</t>
    </rPh>
    <rPh sb="352" eb="354">
      <t>キュウスイ</t>
    </rPh>
    <rPh sb="354" eb="356">
      <t>シュウエキ</t>
    </rPh>
    <rPh sb="357" eb="359">
      <t>ゲンショウ</t>
    </rPh>
    <rPh sb="362" eb="364">
      <t>カイゼン</t>
    </rPh>
    <rPh sb="364" eb="365">
      <t>リツ</t>
    </rPh>
    <rPh sb="366" eb="368">
      <t>ドンカ</t>
    </rPh>
    <rPh sb="375" eb="377">
      <t>ミコ</t>
    </rPh>
    <rPh sb="466" eb="470">
      <t>ルイジダンタイ</t>
    </rPh>
    <rPh sb="471" eb="473">
      <t>ヒカク</t>
    </rPh>
    <rPh sb="475" eb="476">
      <t>ヒク</t>
    </rPh>
    <rPh sb="477" eb="479">
      <t>スイイ</t>
    </rPh>
    <rPh sb="485" eb="490">
      <t>イジカンリヒ</t>
    </rPh>
    <rPh sb="491" eb="493">
      <t>ゾウカ</t>
    </rPh>
    <rPh sb="499" eb="501">
      <t>ゲンショウ</t>
    </rPh>
    <rPh sb="502" eb="503">
      <t>トモナ</t>
    </rPh>
    <rPh sb="510" eb="512">
      <t>ゲンショウ</t>
    </rPh>
    <rPh sb="516" eb="518">
      <t>ルイジ</t>
    </rPh>
    <rPh sb="518" eb="520">
      <t>ダンタイ</t>
    </rPh>
    <rPh sb="521" eb="523">
      <t>ヒカク</t>
    </rPh>
    <rPh sb="525" eb="526">
      <t>タカ</t>
    </rPh>
    <rPh sb="534" eb="536">
      <t>シセツ</t>
    </rPh>
    <rPh sb="536" eb="538">
      <t>リヨウ</t>
    </rPh>
    <rPh sb="538" eb="539">
      <t>リツ</t>
    </rPh>
    <rPh sb="541" eb="542">
      <t>ヨコ</t>
    </rPh>
    <rPh sb="545" eb="547">
      <t>スイイ</t>
    </rPh>
    <rPh sb="563" eb="565">
      <t>コンゴ</t>
    </rPh>
    <rPh sb="565" eb="567">
      <t>テイゲン</t>
    </rPh>
    <rPh sb="572" eb="574">
      <t>ミコ</t>
    </rPh>
    <rPh sb="585" eb="587">
      <t>カコ</t>
    </rPh>
    <rPh sb="588" eb="590">
      <t>ルイジ</t>
    </rPh>
    <rPh sb="590" eb="592">
      <t>ダンタイ</t>
    </rPh>
    <rPh sb="593" eb="595">
      <t>シタマワ</t>
    </rPh>
    <rPh sb="612" eb="614">
      <t>カイゼン</t>
    </rPh>
    <rPh sb="614" eb="616">
      <t>ケイコウ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</si>
</sst>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
      <sz val="10"/>
      <color rgb="FFFF000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45-447C-B515-2EB84045707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1.9</c:v>
                </c:pt>
                <c:pt idx="1">
                  <c:v>0.25</c:v>
                </c:pt>
                <c:pt idx="2">
                  <c:v>0.96</c:v>
                </c:pt>
                <c:pt idx="3">
                  <c:v>0.37</c:v>
                </c:pt>
                <c:pt idx="4">
                  <c:v>0.23</c:v>
                </c:pt>
              </c:numCache>
            </c:numRef>
          </c:val>
          <c:smooth val="0"/>
          <c:extLst>
            <c:ext xmlns:c16="http://schemas.microsoft.com/office/drawing/2014/chart" uri="{C3380CC4-5D6E-409C-BE32-E72D297353CC}">
              <c16:uniqueId val="{00000001-2345-447C-B515-2EB84045707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63.34</c:v>
                </c:pt>
                <c:pt idx="1">
                  <c:v>60.45</c:v>
                </c:pt>
                <c:pt idx="2">
                  <c:v>62.96</c:v>
                </c:pt>
                <c:pt idx="3">
                  <c:v>61.49</c:v>
                </c:pt>
                <c:pt idx="4">
                  <c:v>61.83</c:v>
                </c:pt>
              </c:numCache>
            </c:numRef>
          </c:val>
          <c:extLst>
            <c:ext xmlns:c16="http://schemas.microsoft.com/office/drawing/2014/chart" uri="{C3380CC4-5D6E-409C-BE32-E72D297353CC}">
              <c16:uniqueId val="{00000000-B803-4135-A2FF-B17630A268B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45.25</c:v>
                </c:pt>
                <c:pt idx="1">
                  <c:v>49.65</c:v>
                </c:pt>
                <c:pt idx="2">
                  <c:v>51.52</c:v>
                </c:pt>
                <c:pt idx="3">
                  <c:v>48.75</c:v>
                </c:pt>
                <c:pt idx="4">
                  <c:v>50.95</c:v>
                </c:pt>
              </c:numCache>
            </c:numRef>
          </c:val>
          <c:smooth val="0"/>
          <c:extLst>
            <c:ext xmlns:c16="http://schemas.microsoft.com/office/drawing/2014/chart" uri="{C3380CC4-5D6E-409C-BE32-E72D297353CC}">
              <c16:uniqueId val="{00000001-B803-4135-A2FF-B17630A268B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95.76</c:v>
                </c:pt>
                <c:pt idx="1">
                  <c:v>93.5</c:v>
                </c:pt>
                <c:pt idx="2">
                  <c:v>92.6</c:v>
                </c:pt>
                <c:pt idx="3">
                  <c:v>94.18</c:v>
                </c:pt>
                <c:pt idx="4">
                  <c:v>94.06</c:v>
                </c:pt>
              </c:numCache>
            </c:numRef>
          </c:val>
          <c:extLst>
            <c:ext xmlns:c16="http://schemas.microsoft.com/office/drawing/2014/chart" uri="{C3380CC4-5D6E-409C-BE32-E72D297353CC}">
              <c16:uniqueId val="{00000000-A048-4D58-9309-7B09300318A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66.62</c:v>
                </c:pt>
                <c:pt idx="1">
                  <c:v>64.03</c:v>
                </c:pt>
                <c:pt idx="2">
                  <c:v>61.29</c:v>
                </c:pt>
                <c:pt idx="3">
                  <c:v>60.88</c:v>
                </c:pt>
                <c:pt idx="4">
                  <c:v>61</c:v>
                </c:pt>
              </c:numCache>
            </c:numRef>
          </c:val>
          <c:smooth val="0"/>
          <c:extLst>
            <c:ext xmlns:c16="http://schemas.microsoft.com/office/drawing/2014/chart" uri="{C3380CC4-5D6E-409C-BE32-E72D297353CC}">
              <c16:uniqueId val="{00000001-A048-4D58-9309-7B09300318A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921-449E-A810-56A1BEDB15F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87.94</c:v>
                </c:pt>
                <c:pt idx="1">
                  <c:v>88.54</c:v>
                </c:pt>
                <c:pt idx="2">
                  <c:v>97.61</c:v>
                </c:pt>
                <c:pt idx="3">
                  <c:v>98.78</c:v>
                </c:pt>
                <c:pt idx="4">
                  <c:v>101.23</c:v>
                </c:pt>
              </c:numCache>
            </c:numRef>
          </c:val>
          <c:smooth val="0"/>
          <c:extLst>
            <c:ext xmlns:c16="http://schemas.microsoft.com/office/drawing/2014/chart" uri="{C3380CC4-5D6E-409C-BE32-E72D297353CC}">
              <c16:uniqueId val="{00000001-D921-449E-A810-56A1BEDB15F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31.64</c:v>
                </c:pt>
                <c:pt idx="1">
                  <c:v>33.69</c:v>
                </c:pt>
                <c:pt idx="2">
                  <c:v>35.69</c:v>
                </c:pt>
                <c:pt idx="3">
                  <c:v>37.299999999999997</c:v>
                </c:pt>
                <c:pt idx="4">
                  <c:v>39.299999999999997</c:v>
                </c:pt>
              </c:numCache>
            </c:numRef>
          </c:val>
          <c:extLst>
            <c:ext xmlns:c16="http://schemas.microsoft.com/office/drawing/2014/chart" uri="{C3380CC4-5D6E-409C-BE32-E72D297353CC}">
              <c16:uniqueId val="{00000000-C419-4773-8586-F45F1DDAB54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20.75</c:v>
                </c:pt>
                <c:pt idx="1">
                  <c:v>29.03</c:v>
                </c:pt>
                <c:pt idx="2">
                  <c:v>24.16</c:v>
                </c:pt>
                <c:pt idx="3">
                  <c:v>29.81</c:v>
                </c:pt>
                <c:pt idx="4">
                  <c:v>30.82</c:v>
                </c:pt>
              </c:numCache>
            </c:numRef>
          </c:val>
          <c:smooth val="0"/>
          <c:extLst>
            <c:ext xmlns:c16="http://schemas.microsoft.com/office/drawing/2014/chart" uri="{C3380CC4-5D6E-409C-BE32-E72D297353CC}">
              <c16:uniqueId val="{00000001-C419-4773-8586-F45F1DDAB54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2A-4522-BEB2-A767E9D8C77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6.21</c:v>
                </c:pt>
                <c:pt idx="1">
                  <c:v>11.18</c:v>
                </c:pt>
                <c:pt idx="2">
                  <c:v>18.829999999999998</c:v>
                </c:pt>
                <c:pt idx="3">
                  <c:v>18.05</c:v>
                </c:pt>
                <c:pt idx="4">
                  <c:v>14.28</c:v>
                </c:pt>
              </c:numCache>
            </c:numRef>
          </c:val>
          <c:smooth val="0"/>
          <c:extLst>
            <c:ext xmlns:c16="http://schemas.microsoft.com/office/drawing/2014/chart" uri="{C3380CC4-5D6E-409C-BE32-E72D297353CC}">
              <c16:uniqueId val="{00000001-B52A-4522-BEB2-A767E9D8C77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35-449C-ACE3-88B5E15CCB4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184.71</c:v>
                </c:pt>
                <c:pt idx="1">
                  <c:v>163.30000000000001</c:v>
                </c:pt>
                <c:pt idx="2">
                  <c:v>143.65</c:v>
                </c:pt>
                <c:pt idx="3">
                  <c:v>155.82</c:v>
                </c:pt>
                <c:pt idx="4">
                  <c:v>155.18</c:v>
                </c:pt>
              </c:numCache>
            </c:numRef>
          </c:val>
          <c:smooth val="0"/>
          <c:extLst>
            <c:ext xmlns:c16="http://schemas.microsoft.com/office/drawing/2014/chart" uri="{C3380CC4-5D6E-409C-BE32-E72D297353CC}">
              <c16:uniqueId val="{00000001-FC35-449C-ACE3-88B5E15CCB4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470.19</c:v>
                </c:pt>
                <c:pt idx="1">
                  <c:v>504.49</c:v>
                </c:pt>
                <c:pt idx="2">
                  <c:v>492.35</c:v>
                </c:pt>
                <c:pt idx="3">
                  <c:v>447.6</c:v>
                </c:pt>
                <c:pt idx="4">
                  <c:v>490.14</c:v>
                </c:pt>
              </c:numCache>
            </c:numRef>
          </c:val>
          <c:extLst>
            <c:ext xmlns:c16="http://schemas.microsoft.com/office/drawing/2014/chart" uri="{C3380CC4-5D6E-409C-BE32-E72D297353CC}">
              <c16:uniqueId val="{00000000-5350-46A2-ABF5-38E3ACC47EE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97.88</c:v>
                </c:pt>
                <c:pt idx="1">
                  <c:v>86.33</c:v>
                </c:pt>
                <c:pt idx="2">
                  <c:v>94.01</c:v>
                </c:pt>
                <c:pt idx="3">
                  <c:v>111.08</c:v>
                </c:pt>
                <c:pt idx="4">
                  <c:v>118.28</c:v>
                </c:pt>
              </c:numCache>
            </c:numRef>
          </c:val>
          <c:smooth val="0"/>
          <c:extLst>
            <c:ext xmlns:c16="http://schemas.microsoft.com/office/drawing/2014/chart" uri="{C3380CC4-5D6E-409C-BE32-E72D297353CC}">
              <c16:uniqueId val="{00000001-5350-46A2-ABF5-38E3ACC47EE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5323.15</c:v>
                </c:pt>
                <c:pt idx="1">
                  <c:v>5258.08</c:v>
                </c:pt>
                <c:pt idx="2">
                  <c:v>4812.88</c:v>
                </c:pt>
                <c:pt idx="3">
                  <c:v>4458.2</c:v>
                </c:pt>
                <c:pt idx="4">
                  <c:v>4052.12</c:v>
                </c:pt>
              </c:numCache>
            </c:numRef>
          </c:val>
          <c:extLst>
            <c:ext xmlns:c16="http://schemas.microsoft.com/office/drawing/2014/chart" uri="{C3380CC4-5D6E-409C-BE32-E72D297353CC}">
              <c16:uniqueId val="{00000000-8886-451E-B62D-A9DADABFE04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1037.24</c:v>
                </c:pt>
                <c:pt idx="1">
                  <c:v>1077.8499999999999</c:v>
                </c:pt>
                <c:pt idx="2">
                  <c:v>1421.84</c:v>
                </c:pt>
                <c:pt idx="3">
                  <c:v>1596.62</c:v>
                </c:pt>
                <c:pt idx="4">
                  <c:v>1456.79</c:v>
                </c:pt>
              </c:numCache>
            </c:numRef>
          </c:val>
          <c:smooth val="0"/>
          <c:extLst>
            <c:ext xmlns:c16="http://schemas.microsoft.com/office/drawing/2014/chart" uri="{C3380CC4-5D6E-409C-BE32-E72D297353CC}">
              <c16:uniqueId val="{00000001-8886-451E-B62D-A9DADABFE04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16.45</c:v>
                </c:pt>
                <c:pt idx="1">
                  <c:v>14.74</c:v>
                </c:pt>
                <c:pt idx="2">
                  <c:v>14.48</c:v>
                </c:pt>
                <c:pt idx="3">
                  <c:v>14.17</c:v>
                </c:pt>
                <c:pt idx="4">
                  <c:v>14.09</c:v>
                </c:pt>
              </c:numCache>
            </c:numRef>
          </c:val>
          <c:extLst>
            <c:ext xmlns:c16="http://schemas.microsoft.com/office/drawing/2014/chart" uri="{C3380CC4-5D6E-409C-BE32-E72D297353CC}">
              <c16:uniqueId val="{00000000-72C1-4784-A955-107BDFFD030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47.14</c:v>
                </c:pt>
                <c:pt idx="1">
                  <c:v>46.51</c:v>
                </c:pt>
                <c:pt idx="2">
                  <c:v>35.72</c:v>
                </c:pt>
                <c:pt idx="3">
                  <c:v>33.659999999999997</c:v>
                </c:pt>
                <c:pt idx="4">
                  <c:v>35.33</c:v>
                </c:pt>
              </c:numCache>
            </c:numRef>
          </c:val>
          <c:smooth val="0"/>
          <c:extLst>
            <c:ext xmlns:c16="http://schemas.microsoft.com/office/drawing/2014/chart" uri="{C3380CC4-5D6E-409C-BE32-E72D297353CC}">
              <c16:uniqueId val="{00000001-72C1-4784-A955-107BDFFD030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481.21</c:v>
                </c:pt>
                <c:pt idx="1">
                  <c:v>544.24</c:v>
                </c:pt>
                <c:pt idx="2">
                  <c:v>547.88</c:v>
                </c:pt>
                <c:pt idx="3">
                  <c:v>562.58000000000004</c:v>
                </c:pt>
                <c:pt idx="4">
                  <c:v>568.76</c:v>
                </c:pt>
              </c:numCache>
            </c:numRef>
          </c:val>
          <c:extLst>
            <c:ext xmlns:c16="http://schemas.microsoft.com/office/drawing/2014/chart" uri="{C3380CC4-5D6E-409C-BE32-E72D297353CC}">
              <c16:uniqueId val="{00000000-9328-4234-A5CC-BD4E760BDC3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495.71</c:v>
                </c:pt>
                <c:pt idx="1">
                  <c:v>481.17</c:v>
                </c:pt>
                <c:pt idx="2">
                  <c:v>471.3</c:v>
                </c:pt>
                <c:pt idx="3">
                  <c:v>506.68</c:v>
                </c:pt>
                <c:pt idx="4">
                  <c:v>491.45</c:v>
                </c:pt>
              </c:numCache>
            </c:numRef>
          </c:val>
          <c:smooth val="0"/>
          <c:extLst>
            <c:ext xmlns:c16="http://schemas.microsoft.com/office/drawing/2014/chart" uri="{C3380CC4-5D6E-409C-BE32-E72D297353CC}">
              <c16:uniqueId val="{00000001-9328-4234-A5CC-BD4E760BDC3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3" t="str">
        <f>データ!H6</f>
        <v>山口県　下松市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3"/>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5" t="s">
        <v>9</v>
      </c>
      <c r="BM7" s="86"/>
      <c r="BN7" s="86"/>
      <c r="BO7" s="86"/>
      <c r="BP7" s="86"/>
      <c r="BQ7" s="86"/>
      <c r="BR7" s="86"/>
      <c r="BS7" s="86"/>
      <c r="BT7" s="86"/>
      <c r="BU7" s="86"/>
      <c r="BV7" s="86"/>
      <c r="BW7" s="86"/>
      <c r="BX7" s="86"/>
      <c r="BY7" s="87"/>
    </row>
    <row r="8" spans="1:78" ht="18.75" customHeight="1" x14ac:dyDescent="0.15">
      <c r="A8" s="2"/>
      <c r="B8" s="78" t="str">
        <f>データ!$I$6</f>
        <v>法適用</v>
      </c>
      <c r="C8" s="79"/>
      <c r="D8" s="79"/>
      <c r="E8" s="79"/>
      <c r="F8" s="79"/>
      <c r="G8" s="79"/>
      <c r="H8" s="79"/>
      <c r="I8" s="78" t="str">
        <f>データ!$J$6</f>
        <v>水道事業</v>
      </c>
      <c r="J8" s="79"/>
      <c r="K8" s="79"/>
      <c r="L8" s="79"/>
      <c r="M8" s="79"/>
      <c r="N8" s="79"/>
      <c r="O8" s="80"/>
      <c r="P8" s="81" t="str">
        <f>データ!$K$6</f>
        <v>簡易水道事業</v>
      </c>
      <c r="Q8" s="81"/>
      <c r="R8" s="81"/>
      <c r="S8" s="81"/>
      <c r="T8" s="81"/>
      <c r="U8" s="81"/>
      <c r="V8" s="81"/>
      <c r="W8" s="81" t="str">
        <f>データ!$L$6</f>
        <v>C4</v>
      </c>
      <c r="X8" s="81"/>
      <c r="Y8" s="81"/>
      <c r="Z8" s="81"/>
      <c r="AA8" s="81"/>
      <c r="AB8" s="81"/>
      <c r="AC8" s="81"/>
      <c r="AD8" s="81" t="str">
        <f>データ!$M$6</f>
        <v>自治体職員</v>
      </c>
      <c r="AE8" s="81"/>
      <c r="AF8" s="81"/>
      <c r="AG8" s="81"/>
      <c r="AH8" s="81"/>
      <c r="AI8" s="81"/>
      <c r="AJ8" s="81"/>
      <c r="AK8" s="2"/>
      <c r="AL8" s="72">
        <f>データ!$R$6</f>
        <v>57120</v>
      </c>
      <c r="AM8" s="72"/>
      <c r="AN8" s="72"/>
      <c r="AO8" s="72"/>
      <c r="AP8" s="72"/>
      <c r="AQ8" s="72"/>
      <c r="AR8" s="72"/>
      <c r="AS8" s="72"/>
      <c r="AT8" s="37">
        <f>データ!$S$6</f>
        <v>89.34</v>
      </c>
      <c r="AU8" s="38"/>
      <c r="AV8" s="38"/>
      <c r="AW8" s="38"/>
      <c r="AX8" s="38"/>
      <c r="AY8" s="38"/>
      <c r="AZ8" s="38"/>
      <c r="BA8" s="38"/>
      <c r="BB8" s="61">
        <f>データ!$T$6</f>
        <v>639.36</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15">
      <c r="A9" s="2"/>
      <c r="B9" s="48" t="s">
        <v>12</v>
      </c>
      <c r="C9" s="49"/>
      <c r="D9" s="49"/>
      <c r="E9" s="49"/>
      <c r="F9" s="49"/>
      <c r="G9" s="49"/>
      <c r="H9" s="49"/>
      <c r="I9" s="48" t="s">
        <v>13</v>
      </c>
      <c r="J9" s="49"/>
      <c r="K9" s="49"/>
      <c r="L9" s="49"/>
      <c r="M9" s="49"/>
      <c r="N9" s="49"/>
      <c r="O9" s="73"/>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54.24</v>
      </c>
      <c r="J10" s="38"/>
      <c r="K10" s="38"/>
      <c r="L10" s="38"/>
      <c r="M10" s="38"/>
      <c r="N10" s="38"/>
      <c r="O10" s="71"/>
      <c r="P10" s="61">
        <f>データ!$P$6</f>
        <v>0.54</v>
      </c>
      <c r="Q10" s="61"/>
      <c r="R10" s="61"/>
      <c r="S10" s="61"/>
      <c r="T10" s="61"/>
      <c r="U10" s="61"/>
      <c r="V10" s="61"/>
      <c r="W10" s="72">
        <f>データ!$Q$6</f>
        <v>1534</v>
      </c>
      <c r="X10" s="72"/>
      <c r="Y10" s="72"/>
      <c r="Z10" s="72"/>
      <c r="AA10" s="72"/>
      <c r="AB10" s="72"/>
      <c r="AC10" s="72"/>
      <c r="AD10" s="2"/>
      <c r="AE10" s="2"/>
      <c r="AF10" s="2"/>
      <c r="AG10" s="2"/>
      <c r="AH10" s="2"/>
      <c r="AI10" s="2"/>
      <c r="AJ10" s="2"/>
      <c r="AK10" s="2"/>
      <c r="AL10" s="72">
        <f>データ!$U$6</f>
        <v>309</v>
      </c>
      <c r="AM10" s="72"/>
      <c r="AN10" s="72"/>
      <c r="AO10" s="72"/>
      <c r="AP10" s="72"/>
      <c r="AQ10" s="72"/>
      <c r="AR10" s="72"/>
      <c r="AS10" s="72"/>
      <c r="AT10" s="37">
        <f>データ!$V$6</f>
        <v>0.63</v>
      </c>
      <c r="AU10" s="38"/>
      <c r="AV10" s="38"/>
      <c r="AW10" s="38"/>
      <c r="AX10" s="38"/>
      <c r="AY10" s="38"/>
      <c r="AZ10" s="38"/>
      <c r="BA10" s="38"/>
      <c r="BB10" s="61">
        <f>データ!$W$6</f>
        <v>490.48</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111</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DU3B3AX1PaXX0nLvMIvejJpN3ykv+u5iNohQUN+FI8BpR3Lz+TWNenxxg/Vrm50aGMSs6g0QMhzCFH04Ltk8rg==" saltValue="8wy3euIrtA4ptOCBPU2kw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352071</v>
      </c>
      <c r="D6" s="20">
        <f t="shared" si="3"/>
        <v>46</v>
      </c>
      <c r="E6" s="20">
        <f t="shared" si="3"/>
        <v>1</v>
      </c>
      <c r="F6" s="20">
        <f t="shared" si="3"/>
        <v>0</v>
      </c>
      <c r="G6" s="20">
        <f t="shared" si="3"/>
        <v>5</v>
      </c>
      <c r="H6" s="20" t="str">
        <f t="shared" si="3"/>
        <v>山口県　下松市</v>
      </c>
      <c r="I6" s="20" t="str">
        <f t="shared" si="3"/>
        <v>法適用</v>
      </c>
      <c r="J6" s="20" t="str">
        <f t="shared" si="3"/>
        <v>水道事業</v>
      </c>
      <c r="K6" s="20" t="str">
        <f t="shared" si="3"/>
        <v>簡易水道事業</v>
      </c>
      <c r="L6" s="20" t="str">
        <f t="shared" si="3"/>
        <v>C4</v>
      </c>
      <c r="M6" s="20" t="str">
        <f t="shared" si="3"/>
        <v>自治体職員</v>
      </c>
      <c r="N6" s="21" t="str">
        <f t="shared" si="3"/>
        <v>-</v>
      </c>
      <c r="O6" s="21">
        <f t="shared" si="3"/>
        <v>54.24</v>
      </c>
      <c r="P6" s="21">
        <f t="shared" si="3"/>
        <v>0.54</v>
      </c>
      <c r="Q6" s="21">
        <f t="shared" si="3"/>
        <v>1534</v>
      </c>
      <c r="R6" s="21">
        <f t="shared" si="3"/>
        <v>57120</v>
      </c>
      <c r="S6" s="21">
        <f t="shared" si="3"/>
        <v>89.34</v>
      </c>
      <c r="T6" s="21">
        <f t="shared" si="3"/>
        <v>639.36</v>
      </c>
      <c r="U6" s="21">
        <f t="shared" si="3"/>
        <v>309</v>
      </c>
      <c r="V6" s="21">
        <f t="shared" si="3"/>
        <v>0.63</v>
      </c>
      <c r="W6" s="21">
        <f t="shared" si="3"/>
        <v>490.48</v>
      </c>
      <c r="X6" s="22">
        <f>IF(X7="",NA(),X7)</f>
        <v>100</v>
      </c>
      <c r="Y6" s="22">
        <f t="shared" ref="Y6:AG6" si="4">IF(Y7="",NA(),Y7)</f>
        <v>100</v>
      </c>
      <c r="Z6" s="22">
        <f t="shared" si="4"/>
        <v>100</v>
      </c>
      <c r="AA6" s="22">
        <f t="shared" si="4"/>
        <v>100</v>
      </c>
      <c r="AB6" s="22">
        <f t="shared" si="4"/>
        <v>100</v>
      </c>
      <c r="AC6" s="22">
        <f t="shared" si="4"/>
        <v>87.94</v>
      </c>
      <c r="AD6" s="22">
        <f t="shared" si="4"/>
        <v>88.54</v>
      </c>
      <c r="AE6" s="22">
        <f t="shared" si="4"/>
        <v>97.61</v>
      </c>
      <c r="AF6" s="22">
        <f t="shared" si="4"/>
        <v>98.78</v>
      </c>
      <c r="AG6" s="22">
        <f t="shared" si="4"/>
        <v>101.23</v>
      </c>
      <c r="AH6" s="21" t="str">
        <f>IF(AH7="","",IF(AH7="-","【-】","【"&amp;SUBSTITUTE(TEXT(AH7,"#,##0.00"),"-","△")&amp;"】"))</f>
        <v>【104.96】</v>
      </c>
      <c r="AI6" s="21">
        <f>IF(AI7="",NA(),AI7)</f>
        <v>0</v>
      </c>
      <c r="AJ6" s="21">
        <f t="shared" ref="AJ6:AR6" si="5">IF(AJ7="",NA(),AJ7)</f>
        <v>0</v>
      </c>
      <c r="AK6" s="21">
        <f t="shared" si="5"/>
        <v>0</v>
      </c>
      <c r="AL6" s="21">
        <f t="shared" si="5"/>
        <v>0</v>
      </c>
      <c r="AM6" s="21">
        <f t="shared" si="5"/>
        <v>0</v>
      </c>
      <c r="AN6" s="22">
        <f t="shared" si="5"/>
        <v>184.71</v>
      </c>
      <c r="AO6" s="22">
        <f t="shared" si="5"/>
        <v>163.30000000000001</v>
      </c>
      <c r="AP6" s="22">
        <f t="shared" si="5"/>
        <v>143.65</v>
      </c>
      <c r="AQ6" s="22">
        <f t="shared" si="5"/>
        <v>155.82</v>
      </c>
      <c r="AR6" s="22">
        <f t="shared" si="5"/>
        <v>155.18</v>
      </c>
      <c r="AS6" s="21" t="str">
        <f>IF(AS7="","",IF(AS7="-","【-】","【"&amp;SUBSTITUTE(TEXT(AS7,"#,##0.00"),"-","△")&amp;"】"))</f>
        <v>【30.67】</v>
      </c>
      <c r="AT6" s="22">
        <f>IF(AT7="",NA(),AT7)</f>
        <v>470.19</v>
      </c>
      <c r="AU6" s="22">
        <f t="shared" ref="AU6:BC6" si="6">IF(AU7="",NA(),AU7)</f>
        <v>504.49</v>
      </c>
      <c r="AV6" s="22">
        <f t="shared" si="6"/>
        <v>492.35</v>
      </c>
      <c r="AW6" s="22">
        <f t="shared" si="6"/>
        <v>447.6</v>
      </c>
      <c r="AX6" s="22">
        <f t="shared" si="6"/>
        <v>490.14</v>
      </c>
      <c r="AY6" s="22">
        <f t="shared" si="6"/>
        <v>97.88</v>
      </c>
      <c r="AZ6" s="22">
        <f t="shared" si="6"/>
        <v>86.33</v>
      </c>
      <c r="BA6" s="22">
        <f t="shared" si="6"/>
        <v>94.01</v>
      </c>
      <c r="BB6" s="22">
        <f t="shared" si="6"/>
        <v>111.08</v>
      </c>
      <c r="BC6" s="22">
        <f t="shared" si="6"/>
        <v>118.28</v>
      </c>
      <c r="BD6" s="21" t="str">
        <f>IF(BD7="","",IF(BD7="-","【-】","【"&amp;SUBSTITUTE(TEXT(BD7,"#,##0.00"),"-","△")&amp;"】"))</f>
        <v>【195.24】</v>
      </c>
      <c r="BE6" s="22">
        <f>IF(BE7="",NA(),BE7)</f>
        <v>5323.15</v>
      </c>
      <c r="BF6" s="22">
        <f t="shared" ref="BF6:BN6" si="7">IF(BF7="",NA(),BF7)</f>
        <v>5258.08</v>
      </c>
      <c r="BG6" s="22">
        <f t="shared" si="7"/>
        <v>4812.88</v>
      </c>
      <c r="BH6" s="22">
        <f t="shared" si="7"/>
        <v>4458.2</v>
      </c>
      <c r="BI6" s="22">
        <f t="shared" si="7"/>
        <v>4052.12</v>
      </c>
      <c r="BJ6" s="22">
        <f t="shared" si="7"/>
        <v>1037.24</v>
      </c>
      <c r="BK6" s="22">
        <f t="shared" si="7"/>
        <v>1077.8499999999999</v>
      </c>
      <c r="BL6" s="22">
        <f t="shared" si="7"/>
        <v>1421.84</v>
      </c>
      <c r="BM6" s="22">
        <f t="shared" si="7"/>
        <v>1596.62</v>
      </c>
      <c r="BN6" s="22">
        <f t="shared" si="7"/>
        <v>1456.79</v>
      </c>
      <c r="BO6" s="21" t="str">
        <f>IF(BO7="","",IF(BO7="-","【-】","【"&amp;SUBSTITUTE(TEXT(BO7,"#,##0.00"),"-","△")&amp;"】"))</f>
        <v>【1,090.93】</v>
      </c>
      <c r="BP6" s="22">
        <f>IF(BP7="",NA(),BP7)</f>
        <v>16.45</v>
      </c>
      <c r="BQ6" s="22">
        <f t="shared" ref="BQ6:BY6" si="8">IF(BQ7="",NA(),BQ7)</f>
        <v>14.74</v>
      </c>
      <c r="BR6" s="22">
        <f t="shared" si="8"/>
        <v>14.48</v>
      </c>
      <c r="BS6" s="22">
        <f t="shared" si="8"/>
        <v>14.17</v>
      </c>
      <c r="BT6" s="22">
        <f t="shared" si="8"/>
        <v>14.09</v>
      </c>
      <c r="BU6" s="22">
        <f t="shared" si="8"/>
        <v>47.14</v>
      </c>
      <c r="BV6" s="22">
        <f t="shared" si="8"/>
        <v>46.51</v>
      </c>
      <c r="BW6" s="22">
        <f t="shared" si="8"/>
        <v>35.72</v>
      </c>
      <c r="BX6" s="22">
        <f t="shared" si="8"/>
        <v>33.659999999999997</v>
      </c>
      <c r="BY6" s="22">
        <f t="shared" si="8"/>
        <v>35.33</v>
      </c>
      <c r="BZ6" s="21" t="str">
        <f>IF(BZ7="","",IF(BZ7="-","【-】","【"&amp;SUBSTITUTE(TEXT(BZ7,"#,##0.00"),"-","△")&amp;"】"))</f>
        <v>【58.61】</v>
      </c>
      <c r="CA6" s="22">
        <f>IF(CA7="",NA(),CA7)</f>
        <v>481.21</v>
      </c>
      <c r="CB6" s="22">
        <f t="shared" ref="CB6:CJ6" si="9">IF(CB7="",NA(),CB7)</f>
        <v>544.24</v>
      </c>
      <c r="CC6" s="22">
        <f t="shared" si="9"/>
        <v>547.88</v>
      </c>
      <c r="CD6" s="22">
        <f t="shared" si="9"/>
        <v>562.58000000000004</v>
      </c>
      <c r="CE6" s="22">
        <f t="shared" si="9"/>
        <v>568.76</v>
      </c>
      <c r="CF6" s="22">
        <f t="shared" si="9"/>
        <v>495.71</v>
      </c>
      <c r="CG6" s="22">
        <f t="shared" si="9"/>
        <v>481.17</v>
      </c>
      <c r="CH6" s="22">
        <f t="shared" si="9"/>
        <v>471.3</v>
      </c>
      <c r="CI6" s="22">
        <f t="shared" si="9"/>
        <v>506.68</v>
      </c>
      <c r="CJ6" s="22">
        <f t="shared" si="9"/>
        <v>491.45</v>
      </c>
      <c r="CK6" s="21" t="str">
        <f>IF(CK7="","",IF(CK7="-","【-】","【"&amp;SUBSTITUTE(TEXT(CK7,"#,##0.00"),"-","△")&amp;"】"))</f>
        <v>【274.97】</v>
      </c>
      <c r="CL6" s="22">
        <f>IF(CL7="",NA(),CL7)</f>
        <v>63.34</v>
      </c>
      <c r="CM6" s="22">
        <f t="shared" ref="CM6:CU6" si="10">IF(CM7="",NA(),CM7)</f>
        <v>60.45</v>
      </c>
      <c r="CN6" s="22">
        <f t="shared" si="10"/>
        <v>62.96</v>
      </c>
      <c r="CO6" s="22">
        <f t="shared" si="10"/>
        <v>61.49</v>
      </c>
      <c r="CP6" s="22">
        <f t="shared" si="10"/>
        <v>61.83</v>
      </c>
      <c r="CQ6" s="22">
        <f t="shared" si="10"/>
        <v>45.25</v>
      </c>
      <c r="CR6" s="22">
        <f t="shared" si="10"/>
        <v>49.65</v>
      </c>
      <c r="CS6" s="22">
        <f t="shared" si="10"/>
        <v>51.52</v>
      </c>
      <c r="CT6" s="22">
        <f t="shared" si="10"/>
        <v>48.75</v>
      </c>
      <c r="CU6" s="22">
        <f t="shared" si="10"/>
        <v>50.95</v>
      </c>
      <c r="CV6" s="21" t="str">
        <f>IF(CV7="","",IF(CV7="-","【-】","【"&amp;SUBSTITUTE(TEXT(CV7,"#,##0.00"),"-","△")&amp;"】"))</f>
        <v>【52.36】</v>
      </c>
      <c r="CW6" s="22">
        <f>IF(CW7="",NA(),CW7)</f>
        <v>95.76</v>
      </c>
      <c r="CX6" s="22">
        <f t="shared" ref="CX6:DF6" si="11">IF(CX7="",NA(),CX7)</f>
        <v>93.5</v>
      </c>
      <c r="CY6" s="22">
        <f t="shared" si="11"/>
        <v>92.6</v>
      </c>
      <c r="CZ6" s="22">
        <f t="shared" si="11"/>
        <v>94.18</v>
      </c>
      <c r="DA6" s="22">
        <f t="shared" si="11"/>
        <v>94.06</v>
      </c>
      <c r="DB6" s="22">
        <f t="shared" si="11"/>
        <v>66.62</v>
      </c>
      <c r="DC6" s="22">
        <f t="shared" si="11"/>
        <v>64.03</v>
      </c>
      <c r="DD6" s="22">
        <f t="shared" si="11"/>
        <v>61.29</v>
      </c>
      <c r="DE6" s="22">
        <f t="shared" si="11"/>
        <v>60.88</v>
      </c>
      <c r="DF6" s="22">
        <f t="shared" si="11"/>
        <v>61</v>
      </c>
      <c r="DG6" s="21" t="str">
        <f>IF(DG7="","",IF(DG7="-","【-】","【"&amp;SUBSTITUTE(TEXT(DG7,"#,##0.00"),"-","△")&amp;"】"))</f>
        <v>【73.88】</v>
      </c>
      <c r="DH6" s="22">
        <f>IF(DH7="",NA(),DH7)</f>
        <v>31.64</v>
      </c>
      <c r="DI6" s="22">
        <f t="shared" ref="DI6:DQ6" si="12">IF(DI7="",NA(),DI7)</f>
        <v>33.69</v>
      </c>
      <c r="DJ6" s="22">
        <f t="shared" si="12"/>
        <v>35.69</v>
      </c>
      <c r="DK6" s="22">
        <f t="shared" si="12"/>
        <v>37.299999999999997</v>
      </c>
      <c r="DL6" s="22">
        <f t="shared" si="12"/>
        <v>39.299999999999997</v>
      </c>
      <c r="DM6" s="22">
        <f t="shared" si="12"/>
        <v>20.75</v>
      </c>
      <c r="DN6" s="22">
        <f t="shared" si="12"/>
        <v>29.03</v>
      </c>
      <c r="DO6" s="22">
        <f t="shared" si="12"/>
        <v>24.16</v>
      </c>
      <c r="DP6" s="22">
        <f t="shared" si="12"/>
        <v>29.81</v>
      </c>
      <c r="DQ6" s="22">
        <f t="shared" si="12"/>
        <v>30.82</v>
      </c>
      <c r="DR6" s="21" t="str">
        <f>IF(DR7="","",IF(DR7="-","【-】","【"&amp;SUBSTITUTE(TEXT(DR7,"#,##0.00"),"-","△")&amp;"】"))</f>
        <v>【39.30】</v>
      </c>
      <c r="DS6" s="21">
        <f>IF(DS7="",NA(),DS7)</f>
        <v>0</v>
      </c>
      <c r="DT6" s="21">
        <f t="shared" ref="DT6:EB6" si="13">IF(DT7="",NA(),DT7)</f>
        <v>0</v>
      </c>
      <c r="DU6" s="21">
        <f t="shared" si="13"/>
        <v>0</v>
      </c>
      <c r="DV6" s="21">
        <f t="shared" si="13"/>
        <v>0</v>
      </c>
      <c r="DW6" s="21">
        <f t="shared" si="13"/>
        <v>0</v>
      </c>
      <c r="DX6" s="22">
        <f t="shared" si="13"/>
        <v>6.21</v>
      </c>
      <c r="DY6" s="22">
        <f t="shared" si="13"/>
        <v>11.18</v>
      </c>
      <c r="DZ6" s="22">
        <f t="shared" si="13"/>
        <v>18.829999999999998</v>
      </c>
      <c r="EA6" s="22">
        <f t="shared" si="13"/>
        <v>18.05</v>
      </c>
      <c r="EB6" s="22">
        <f t="shared" si="13"/>
        <v>14.28</v>
      </c>
      <c r="EC6" s="21" t="str">
        <f>IF(EC7="","",IF(EC7="-","【-】","【"&amp;SUBSTITUTE(TEXT(EC7,"#,##0.00"),"-","△")&amp;"】"))</f>
        <v>【18.76】</v>
      </c>
      <c r="ED6" s="21">
        <f>IF(ED7="",NA(),ED7)</f>
        <v>0</v>
      </c>
      <c r="EE6" s="21">
        <f t="shared" ref="EE6:EM6" si="14">IF(EE7="",NA(),EE7)</f>
        <v>0</v>
      </c>
      <c r="EF6" s="21">
        <f t="shared" si="14"/>
        <v>0</v>
      </c>
      <c r="EG6" s="21">
        <f t="shared" si="14"/>
        <v>0</v>
      </c>
      <c r="EH6" s="21">
        <f t="shared" si="14"/>
        <v>0</v>
      </c>
      <c r="EI6" s="22">
        <f t="shared" si="14"/>
        <v>1.9</v>
      </c>
      <c r="EJ6" s="22">
        <f t="shared" si="14"/>
        <v>0.25</v>
      </c>
      <c r="EK6" s="22">
        <f t="shared" si="14"/>
        <v>0.96</v>
      </c>
      <c r="EL6" s="22">
        <f t="shared" si="14"/>
        <v>0.37</v>
      </c>
      <c r="EM6" s="22">
        <f t="shared" si="14"/>
        <v>0.23</v>
      </c>
      <c r="EN6" s="21" t="str">
        <f>IF(EN7="","",IF(EN7="-","【-】","【"&amp;SUBSTITUTE(TEXT(EN7,"#,##0.00"),"-","△")&amp;"】"))</f>
        <v>【0.65】</v>
      </c>
    </row>
    <row r="7" spans="1:144" s="23" customFormat="1" x14ac:dyDescent="0.15">
      <c r="A7" s="15"/>
      <c r="B7" s="24">
        <v>2022</v>
      </c>
      <c r="C7" s="24">
        <v>352071</v>
      </c>
      <c r="D7" s="24">
        <v>46</v>
      </c>
      <c r="E7" s="24">
        <v>1</v>
      </c>
      <c r="F7" s="24">
        <v>0</v>
      </c>
      <c r="G7" s="24">
        <v>5</v>
      </c>
      <c r="H7" s="24" t="s">
        <v>93</v>
      </c>
      <c r="I7" s="24" t="s">
        <v>94</v>
      </c>
      <c r="J7" s="24" t="s">
        <v>95</v>
      </c>
      <c r="K7" s="24" t="s">
        <v>96</v>
      </c>
      <c r="L7" s="24" t="s">
        <v>97</v>
      </c>
      <c r="M7" s="24" t="s">
        <v>98</v>
      </c>
      <c r="N7" s="25" t="s">
        <v>99</v>
      </c>
      <c r="O7" s="25">
        <v>54.24</v>
      </c>
      <c r="P7" s="25">
        <v>0.54</v>
      </c>
      <c r="Q7" s="25">
        <v>1534</v>
      </c>
      <c r="R7" s="25">
        <v>57120</v>
      </c>
      <c r="S7" s="25">
        <v>89.34</v>
      </c>
      <c r="T7" s="25">
        <v>639.36</v>
      </c>
      <c r="U7" s="25">
        <v>309</v>
      </c>
      <c r="V7" s="25">
        <v>0.63</v>
      </c>
      <c r="W7" s="25">
        <v>490.48</v>
      </c>
      <c r="X7" s="25">
        <v>100</v>
      </c>
      <c r="Y7" s="25">
        <v>100</v>
      </c>
      <c r="Z7" s="25">
        <v>100</v>
      </c>
      <c r="AA7" s="25">
        <v>100</v>
      </c>
      <c r="AB7" s="25">
        <v>100</v>
      </c>
      <c r="AC7" s="25">
        <v>87.94</v>
      </c>
      <c r="AD7" s="25">
        <v>88.54</v>
      </c>
      <c r="AE7" s="25">
        <v>97.61</v>
      </c>
      <c r="AF7" s="25">
        <v>98.78</v>
      </c>
      <c r="AG7" s="25">
        <v>101.23</v>
      </c>
      <c r="AH7" s="25">
        <v>104.96</v>
      </c>
      <c r="AI7" s="25">
        <v>0</v>
      </c>
      <c r="AJ7" s="25">
        <v>0</v>
      </c>
      <c r="AK7" s="25">
        <v>0</v>
      </c>
      <c r="AL7" s="25">
        <v>0</v>
      </c>
      <c r="AM7" s="25">
        <v>0</v>
      </c>
      <c r="AN7" s="25">
        <v>184.71</v>
      </c>
      <c r="AO7" s="25">
        <v>163.30000000000001</v>
      </c>
      <c r="AP7" s="25">
        <v>143.65</v>
      </c>
      <c r="AQ7" s="25">
        <v>155.82</v>
      </c>
      <c r="AR7" s="25">
        <v>155.18</v>
      </c>
      <c r="AS7" s="25">
        <v>30.67</v>
      </c>
      <c r="AT7" s="25">
        <v>470.19</v>
      </c>
      <c r="AU7" s="25">
        <v>504.49</v>
      </c>
      <c r="AV7" s="25">
        <v>492.35</v>
      </c>
      <c r="AW7" s="25">
        <v>447.6</v>
      </c>
      <c r="AX7" s="25">
        <v>490.14</v>
      </c>
      <c r="AY7" s="25">
        <v>97.88</v>
      </c>
      <c r="AZ7" s="25">
        <v>86.33</v>
      </c>
      <c r="BA7" s="25">
        <v>94.01</v>
      </c>
      <c r="BB7" s="25">
        <v>111.08</v>
      </c>
      <c r="BC7" s="25">
        <v>118.28</v>
      </c>
      <c r="BD7" s="25">
        <v>195.24</v>
      </c>
      <c r="BE7" s="25">
        <v>5323.15</v>
      </c>
      <c r="BF7" s="25">
        <v>5258.08</v>
      </c>
      <c r="BG7" s="25">
        <v>4812.88</v>
      </c>
      <c r="BH7" s="25">
        <v>4458.2</v>
      </c>
      <c r="BI7" s="25">
        <v>4052.12</v>
      </c>
      <c r="BJ7" s="25">
        <v>1037.24</v>
      </c>
      <c r="BK7" s="25">
        <v>1077.8499999999999</v>
      </c>
      <c r="BL7" s="25">
        <v>1421.84</v>
      </c>
      <c r="BM7" s="25">
        <v>1596.62</v>
      </c>
      <c r="BN7" s="25">
        <v>1456.79</v>
      </c>
      <c r="BO7" s="25">
        <v>1090.93</v>
      </c>
      <c r="BP7" s="25">
        <v>16.45</v>
      </c>
      <c r="BQ7" s="25">
        <v>14.74</v>
      </c>
      <c r="BR7" s="25">
        <v>14.48</v>
      </c>
      <c r="BS7" s="25">
        <v>14.17</v>
      </c>
      <c r="BT7" s="25">
        <v>14.09</v>
      </c>
      <c r="BU7" s="25">
        <v>47.14</v>
      </c>
      <c r="BV7" s="25">
        <v>46.51</v>
      </c>
      <c r="BW7" s="25">
        <v>35.72</v>
      </c>
      <c r="BX7" s="25">
        <v>33.659999999999997</v>
      </c>
      <c r="BY7" s="25">
        <v>35.33</v>
      </c>
      <c r="BZ7" s="25">
        <v>58.61</v>
      </c>
      <c r="CA7" s="25">
        <v>481.21</v>
      </c>
      <c r="CB7" s="25">
        <v>544.24</v>
      </c>
      <c r="CC7" s="25">
        <v>547.88</v>
      </c>
      <c r="CD7" s="25">
        <v>562.58000000000004</v>
      </c>
      <c r="CE7" s="25">
        <v>568.76</v>
      </c>
      <c r="CF7" s="25">
        <v>495.71</v>
      </c>
      <c r="CG7" s="25">
        <v>481.17</v>
      </c>
      <c r="CH7" s="25">
        <v>471.3</v>
      </c>
      <c r="CI7" s="25">
        <v>506.68</v>
      </c>
      <c r="CJ7" s="25">
        <v>491.45</v>
      </c>
      <c r="CK7" s="25">
        <v>274.97000000000003</v>
      </c>
      <c r="CL7" s="25">
        <v>63.34</v>
      </c>
      <c r="CM7" s="25">
        <v>60.45</v>
      </c>
      <c r="CN7" s="25">
        <v>62.96</v>
      </c>
      <c r="CO7" s="25">
        <v>61.49</v>
      </c>
      <c r="CP7" s="25">
        <v>61.83</v>
      </c>
      <c r="CQ7" s="25">
        <v>45.25</v>
      </c>
      <c r="CR7" s="25">
        <v>49.65</v>
      </c>
      <c r="CS7" s="25">
        <v>51.52</v>
      </c>
      <c r="CT7" s="25">
        <v>48.75</v>
      </c>
      <c r="CU7" s="25">
        <v>50.95</v>
      </c>
      <c r="CV7" s="25">
        <v>52.36</v>
      </c>
      <c r="CW7" s="25">
        <v>95.76</v>
      </c>
      <c r="CX7" s="25">
        <v>93.5</v>
      </c>
      <c r="CY7" s="25">
        <v>92.6</v>
      </c>
      <c r="CZ7" s="25">
        <v>94.18</v>
      </c>
      <c r="DA7" s="25">
        <v>94.06</v>
      </c>
      <c r="DB7" s="25">
        <v>66.62</v>
      </c>
      <c r="DC7" s="25">
        <v>64.03</v>
      </c>
      <c r="DD7" s="25">
        <v>61.29</v>
      </c>
      <c r="DE7" s="25">
        <v>60.88</v>
      </c>
      <c r="DF7" s="25">
        <v>61</v>
      </c>
      <c r="DG7" s="25">
        <v>73.88</v>
      </c>
      <c r="DH7" s="25">
        <v>31.64</v>
      </c>
      <c r="DI7" s="25">
        <v>33.69</v>
      </c>
      <c r="DJ7" s="25">
        <v>35.69</v>
      </c>
      <c r="DK7" s="25">
        <v>37.299999999999997</v>
      </c>
      <c r="DL7" s="25">
        <v>39.299999999999997</v>
      </c>
      <c r="DM7" s="25">
        <v>20.75</v>
      </c>
      <c r="DN7" s="25">
        <v>29.03</v>
      </c>
      <c r="DO7" s="25">
        <v>24.16</v>
      </c>
      <c r="DP7" s="25">
        <v>29.81</v>
      </c>
      <c r="DQ7" s="25">
        <v>30.82</v>
      </c>
      <c r="DR7" s="25">
        <v>39.299999999999997</v>
      </c>
      <c r="DS7" s="25">
        <v>0</v>
      </c>
      <c r="DT7" s="25">
        <v>0</v>
      </c>
      <c r="DU7" s="25">
        <v>0</v>
      </c>
      <c r="DV7" s="25">
        <v>0</v>
      </c>
      <c r="DW7" s="25">
        <v>0</v>
      </c>
      <c r="DX7" s="25">
        <v>6.21</v>
      </c>
      <c r="DY7" s="25">
        <v>11.18</v>
      </c>
      <c r="DZ7" s="25">
        <v>18.829999999999998</v>
      </c>
      <c r="EA7" s="25">
        <v>18.05</v>
      </c>
      <c r="EB7" s="25">
        <v>14.28</v>
      </c>
      <c r="EC7" s="25">
        <v>18.760000000000002</v>
      </c>
      <c r="ED7" s="25">
        <v>0</v>
      </c>
      <c r="EE7" s="25">
        <v>0</v>
      </c>
      <c r="EF7" s="25">
        <v>0</v>
      </c>
      <c r="EG7" s="25">
        <v>0</v>
      </c>
      <c r="EH7" s="25">
        <v>0</v>
      </c>
      <c r="EI7" s="25">
        <v>1.9</v>
      </c>
      <c r="EJ7" s="25">
        <v>0.25</v>
      </c>
      <c r="EK7" s="25">
        <v>0.96</v>
      </c>
      <c r="EL7" s="25">
        <v>0.37</v>
      </c>
      <c r="EM7" s="25">
        <v>0.23</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岡村 航平</cp:lastModifiedBy>
  <dcterms:created xsi:type="dcterms:W3CDTF">2023-12-05T00:59:37Z</dcterms:created>
  <dcterms:modified xsi:type="dcterms:W3CDTF">2024-01-19T00:19:02Z</dcterms:modified>
  <cp:category/>
</cp:coreProperties>
</file>