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suidou-001\Desktop\様式01【水道・簡易水道・工業用水道・下水道】\01【法適】水道事業・簡易水道事業\"/>
    </mc:Choice>
  </mc:AlternateContent>
  <xr:revisionPtr revIDLastSave="0" documentId="13_ncr:1_{4797694C-14DB-4374-A1D7-64CE52F33136}" xr6:coauthVersionLast="44" xr6:coauthVersionMax="44" xr10:uidLastSave="{00000000-0000-0000-0000-000000000000}"/>
  <workbookProtection workbookAlgorithmName="SHA-512" workbookHashValue="S4pXaNVABHvfhGjWJcUcAeWhzh/b7CADy0JUjbRNXt9t86t7fkOlN/p9G5LB5HImwV2NQhjIm1MoZWkawVs8Ug==" workbookSaltValue="4mPI/6flgfGZTx64ZPAiL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<sst xmlns="http://schemas.openxmlformats.org/spreadsheetml/2006/main" count="228" uniqueCount="115">
  <si>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</si>
  <si>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</si>
  <si>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</si>
  <si>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</si>
  <si>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</si>
  <si>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</si>
  <si>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</si>
  <si>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</si>
  <si>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</si>
  <si>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</si>
  <si>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</si>
  <si>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</si>
  <si>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</si>
  <si>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</si>
  <si>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</si>
  <si>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</si>
  <si>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</si>
  <si>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</si>
  <si>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</si>
  <si>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</si>
  <si>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</si>
  <si>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</si>
  <si>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</si>
  <si>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</si>
  <si>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</si>
  <si>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</si>
  <si>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</si>
  <si>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</si>
  <si>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</si>
  <si>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</si>
  <si>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</si>
  <si>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</si>
  <si>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</si>
  <si>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</si>
  <si>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</si>
  <si>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</si>
  <si>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</si>
  <si>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</si>
  <si>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</si>
  <si>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</si>
  <si>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</si>
  <si>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</si>
  <si>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</si>
  <si>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</si>
  <si>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</si>
  <si>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</si>
  <si>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</si>
  <si>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</si>
  <si>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</si>
  <si>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</si>
  <si>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</si>
  <si>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</si>
  <si>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</si>
  <si>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</si>
  <si>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</si>
  <si>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</si>
  <si>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</si>
  <si>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</si>
  <si>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</si>
  <si>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</si>
  <si>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</si>
  <si>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</si>
  <si>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</si>
  <si>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</si>
  <si>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</si>
  <si>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</si>
  <si>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</si>
  <si>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</si>
  <si>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</si>
  <si>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</si>
  <si>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</si>
  <si>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</si>
  <si>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</si>
  <si>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</si>
  <si>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</si>
  <si>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</si>
  <si>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</si>
  <si>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</si>
  <si>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</si>
  <si>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</si>
  <si>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</si>
  <si>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</si>
  <si>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</si>
  <si>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</si>
  <si>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</si>
  <si>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</si>
  <si>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</si>
  <si>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</si>
  <si>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</si>
  <si>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</si>
  <si>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</si>
  <si>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</si>
  <si>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</si>
  <si>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光市</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</si>
  <si>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</si>
  <si>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</si>
  <si>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</si>
  <si>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</si>
  <si>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</si>
  <si>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</si>
  <si>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</si>
  <si>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</si>
  <si>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</si>
  <si>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</si>
  <si>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</si>
  <si>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</si>
  <si>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</si>
  <si>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</si>
  <si>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</si>
  <si>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</si>
  <si>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</si>
  <si>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</si>
  <si>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管路経年化率、管路更新率については、ともに全国平均値、類似団体平均値よりも良好な数値で推移しているものの、有形固定資産減価償却率は年々、増加傾向にあり、資産全体の老朽化の度合いは進行している状況である。
　今後、水道施設全体の更新の必要性が高まるなか、アセットマネジメント計画に基づく、計画的な施設更新を実施していく必要がある。</t>
    <phoneticPr fontId="4"/>
  </si>
  <si>
    <t>　経常収支比率については、100％を上回って推移しており、短期的な視点においては経営状態は安定しているものの、令和４年度においては、有収水量の減少による収益の減少と動力費をはじめとした費用の増加により、利益水準が低下するなど、水道事業を取り巻く環境も少しずつ変化している状況である。
　人口減少に伴う水道料金収入の減少や老朽化した水道施設の更新といった課題に加え、エネルギー価格の上昇をはじめとした物価上昇等による費用面への影響も顕著となってきており、経営環境は厳しさを増す一方であるが、今後も健全な経営の維持・向上を図ることにより経営基盤の強化に取り組んでいく必要がある。</t>
    <rPh sb="22" eb="24">
      <t>スイイ</t>
    </rPh>
    <rPh sb="55" eb="57">
      <t>レイワ</t>
    </rPh>
    <rPh sb="58" eb="60">
      <t>ネンド</t>
    </rPh>
    <rPh sb="66" eb="68">
      <t>ユウシュウ</t>
    </rPh>
    <rPh sb="68" eb="70">
      <t>スイリョウ</t>
    </rPh>
    <rPh sb="71" eb="73">
      <t>ゲンショウ</t>
    </rPh>
    <rPh sb="76" eb="78">
      <t>シュウエキ</t>
    </rPh>
    <rPh sb="79" eb="81">
      <t>ゲンショウ</t>
    </rPh>
    <rPh sb="82" eb="84">
      <t>ドウリョク</t>
    </rPh>
    <rPh sb="84" eb="85">
      <t>ヒ</t>
    </rPh>
    <rPh sb="95" eb="97">
      <t>ゾウカ</t>
    </rPh>
    <rPh sb="103" eb="105">
      <t>スイジュン</t>
    </rPh>
    <rPh sb="106" eb="108">
      <t>テイカ</t>
    </rPh>
    <rPh sb="113" eb="115">
      <t>スイドウ</t>
    </rPh>
    <rPh sb="115" eb="117">
      <t>ジギョウ</t>
    </rPh>
    <rPh sb="118" eb="119">
      <t>ト</t>
    </rPh>
    <rPh sb="120" eb="121">
      <t>マ</t>
    </rPh>
    <rPh sb="122" eb="124">
      <t>カンキョウ</t>
    </rPh>
    <rPh sb="125" eb="126">
      <t>スコ</t>
    </rPh>
    <rPh sb="129" eb="131">
      <t>ヘンカ</t>
    </rPh>
    <rPh sb="135" eb="137">
      <t>ジョウキョウ</t>
    </rPh>
    <rPh sb="148" eb="149">
      <t>トモナ</t>
    </rPh>
    <rPh sb="150" eb="152">
      <t>スイドウ</t>
    </rPh>
    <rPh sb="152" eb="154">
      <t>リョウキン</t>
    </rPh>
    <rPh sb="154" eb="156">
      <t>シュウニュウ</t>
    </rPh>
    <rPh sb="160" eb="163">
      <t>ロウキュウカ</t>
    </rPh>
    <rPh sb="165" eb="167">
      <t>スイドウ</t>
    </rPh>
    <rPh sb="167" eb="169">
      <t>シセツ</t>
    </rPh>
    <rPh sb="170" eb="172">
      <t>コウシン</t>
    </rPh>
    <rPh sb="176" eb="178">
      <t>カダイ</t>
    </rPh>
    <rPh sb="179" eb="180">
      <t>クワ</t>
    </rPh>
    <rPh sb="212" eb="214">
      <t>エイキョウ</t>
    </rPh>
    <rPh sb="215" eb="217">
      <t>ケンチョ</t>
    </rPh>
    <rPh sb="226" eb="228">
      <t>ケイエイ</t>
    </rPh>
    <rPh sb="228" eb="230">
      <t>カンキョウ</t>
    </rPh>
    <rPh sb="231" eb="232">
      <t>キビ</t>
    </rPh>
    <rPh sb="235" eb="236">
      <t>マ</t>
    </rPh>
    <rPh sb="237" eb="239">
      <t>イッポウ</t>
    </rPh>
    <phoneticPr fontId="4"/>
  </si>
  <si>
    <t xml:space="preserve"> 単年度の収支の状況を表す経常収支比率が100％以上であり、累積欠損金も発生していないことから現時点における経営状態は健全であり、流動比率についても100％を上回っていることから、短期的な債務に対する支払能力は十分に有している状況である。
　企業債残高対給水収益比率については、企業債残高は着実に減少しているものの、給水収益も減少傾向にあるため、引き続き、全国平均値、類似団体平均値を大きく上回っている状況であり、数値の改善に向けた継続した取り組みが必要である。
　給水原価は全国平均値、類似団体平均値を大きく下回っており、料金回収率が100％を上回っていることから、現時点においては、給水に係る費用を給水収益で賄うことができている状況であるが、人口減少により将来的に有収水量が減少傾向にあることを踏まえ、当該指標の推移を注視していく必要がある。
　施設利用率は、大口需要者である工場の使用水量に対応する施設規模を有しているものの、近年は工場の使用水量がピーク時から減少し低い数値で推移しており、施設能力に余力を残す状態となっている。有収率はほぼ横ばいで推移しているが、計画的な老朽施設の更新により数値の向上を図っていくことが必要である。</t>
    <rPh sb="113" eb="115">
      <t>ジョウキョウ</t>
    </rPh>
    <rPh sb="139" eb="141">
      <t>キギョウ</t>
    </rPh>
    <rPh sb="141" eb="142">
      <t>サイ</t>
    </rPh>
    <rPh sb="142" eb="144">
      <t>ザンダカ</t>
    </rPh>
    <rPh sb="145" eb="147">
      <t>チャクジツ</t>
    </rPh>
    <rPh sb="148" eb="150">
      <t>ゲンショウ</t>
    </rPh>
    <rPh sb="158" eb="160">
      <t>キュウスイ</t>
    </rPh>
    <rPh sb="160" eb="162">
      <t>シュウエキ</t>
    </rPh>
    <rPh sb="163" eb="165">
      <t>ゲンショウ</t>
    </rPh>
    <rPh sb="165" eb="167">
      <t>ケイコウ</t>
    </rPh>
    <rPh sb="207" eb="209">
      <t>スウチ</t>
    </rPh>
    <rPh sb="210" eb="212">
      <t>カイゼン</t>
    </rPh>
    <rPh sb="213" eb="214">
      <t>ム</t>
    </rPh>
    <rPh sb="216" eb="218">
      <t>ケイゾク</t>
    </rPh>
    <rPh sb="220" eb="221">
      <t>ト</t>
    </rPh>
    <rPh sb="222" eb="223">
      <t>ク</t>
    </rPh>
    <rPh sb="284" eb="287">
      <t>ゲンジテン</t>
    </rPh>
    <rPh sb="316" eb="318">
      <t>ジョウキョウ</t>
    </rPh>
    <rPh sb="330" eb="333">
      <t>ショウライテキ</t>
    </rPh>
    <rPh sb="341" eb="343">
      <t>ケイコウ</t>
    </rPh>
    <rPh sb="349" eb="350">
      <t>フ</t>
    </rPh>
    <rPh sb="353" eb="355">
      <t>トウガイ</t>
    </rPh>
    <rPh sb="355" eb="357">
      <t>シヒョウ</t>
    </rPh>
    <rPh sb="358" eb="360">
      <t>スイイ</t>
    </rPh>
    <rPh sb="361" eb="363">
      <t>チュウシ</t>
    </rPh>
    <rPh sb="367" eb="369">
      <t>ヒツヨウ</t>
    </rPh>
    <rPh sb="373" eb="375">
      <t>ブッカ</t>
    </rPh>
    <rPh sb="375" eb="377">
      <t>スイジュン</t>
    </rPh>
    <rPh sb="378" eb="380">
      <t>コウトウ</t>
    </rPh>
    <rPh sb="380" eb="382">
      <t>ケイコウ</t>
    </rPh>
    <rPh sb="472" eb="473">
      <t>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</si>
</sst>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1.43</c:v>
                </c:pt>
                <c:pt idx="1">
                  <c:v>1.33</c:v>
                </c:pt>
                <c:pt idx="2">
                  <c:v>1.23</c:v>
                </c:pt>
                <c:pt idx="3">
                  <c:v>0.83</c:v>
                </c:pt>
                <c:pt idx="4">
                  <c:v>0.73</c:v>
                </c:pt>
              </c:numCache>
            </c:numRef>
          </c:val>
          <c:extLst>
            <c:ext xmlns:c16="http://schemas.microsoft.com/office/drawing/2014/chart" uri="{C3380CC4-5D6E-409C-BE32-E72D297353CC}">
              <c16:uniqueId val="{00000000-D24B-4FEB-BC7F-512B50E8CD8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D24B-4FEB-BC7F-512B50E8CD8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54.3</c:v>
                </c:pt>
                <c:pt idx="1">
                  <c:v>53.3</c:v>
                </c:pt>
                <c:pt idx="2">
                  <c:v>51.31</c:v>
                </c:pt>
                <c:pt idx="3">
                  <c:v>53.36</c:v>
                </c:pt>
                <c:pt idx="4">
                  <c:v>52.62</c:v>
                </c:pt>
              </c:numCache>
            </c:numRef>
          </c:val>
          <c:extLst>
            <c:ext xmlns:c16="http://schemas.microsoft.com/office/drawing/2014/chart" uri="{C3380CC4-5D6E-409C-BE32-E72D297353CC}">
              <c16:uniqueId val="{00000000-EF7B-40AC-9067-1B82A97CFAC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EF7B-40AC-9067-1B82A97CFAC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88.29</c:v>
                </c:pt>
                <c:pt idx="1">
                  <c:v>88.3</c:v>
                </c:pt>
                <c:pt idx="2">
                  <c:v>88.97</c:v>
                </c:pt>
                <c:pt idx="3">
                  <c:v>87.05</c:v>
                </c:pt>
                <c:pt idx="4">
                  <c:v>87.06</c:v>
                </c:pt>
              </c:numCache>
            </c:numRef>
          </c:val>
          <c:extLst>
            <c:ext xmlns:c16="http://schemas.microsoft.com/office/drawing/2014/chart" uri="{C3380CC4-5D6E-409C-BE32-E72D297353CC}">
              <c16:uniqueId val="{00000000-5E8B-4CCB-B55D-8497F9D4495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5E8B-4CCB-B55D-8497F9D4495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117.02</c:v>
                </c:pt>
                <c:pt idx="1">
                  <c:v>118.03</c:v>
                </c:pt>
                <c:pt idx="2">
                  <c:v>120.04</c:v>
                </c:pt>
                <c:pt idx="3">
                  <c:v>120.69</c:v>
                </c:pt>
                <c:pt idx="4">
                  <c:v>116.23</c:v>
                </c:pt>
              </c:numCache>
            </c:numRef>
          </c:val>
          <c:extLst>
            <c:ext xmlns:c16="http://schemas.microsoft.com/office/drawing/2014/chart" uri="{C3380CC4-5D6E-409C-BE32-E72D297353CC}">
              <c16:uniqueId val="{00000000-CDB1-4196-80D2-DB058707A21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CDB1-4196-80D2-DB058707A21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43.14</c:v>
                </c:pt>
                <c:pt idx="1">
                  <c:v>44.5</c:v>
                </c:pt>
                <c:pt idx="2">
                  <c:v>46</c:v>
                </c:pt>
                <c:pt idx="3">
                  <c:v>47.44</c:v>
                </c:pt>
                <c:pt idx="4">
                  <c:v>49.03</c:v>
                </c:pt>
              </c:numCache>
            </c:numRef>
          </c:val>
          <c:extLst>
            <c:ext xmlns:c16="http://schemas.microsoft.com/office/drawing/2014/chart" uri="{C3380CC4-5D6E-409C-BE32-E72D297353CC}">
              <c16:uniqueId val="{00000000-EDCB-4C48-9CED-F3EEE72BE49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EDCB-4C48-9CED-F3EEE72BE49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15.86</c:v>
                </c:pt>
                <c:pt idx="1">
                  <c:v>16.559999999999999</c:v>
                </c:pt>
                <c:pt idx="2">
                  <c:v>17.05</c:v>
                </c:pt>
                <c:pt idx="3">
                  <c:v>17.63</c:v>
                </c:pt>
                <c:pt idx="4">
                  <c:v>18.760000000000002</c:v>
                </c:pt>
              </c:numCache>
            </c:numRef>
          </c:val>
          <c:extLst>
            <c:ext xmlns:c16="http://schemas.microsoft.com/office/drawing/2014/chart" uri="{C3380CC4-5D6E-409C-BE32-E72D297353CC}">
              <c16:uniqueId val="{00000000-9AE2-44AD-9D62-E020063D607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9AE2-44AD-9D62-E020063D607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F2-4ABA-A78C-1B39E897EB0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67F2-4ABA-A78C-1B39E897EB0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273.10000000000002</c:v>
                </c:pt>
                <c:pt idx="1">
                  <c:v>314.76</c:v>
                </c:pt>
                <c:pt idx="2">
                  <c:v>324.66000000000003</c:v>
                </c:pt>
                <c:pt idx="3">
                  <c:v>352.91</c:v>
                </c:pt>
                <c:pt idx="4">
                  <c:v>373.76</c:v>
                </c:pt>
              </c:numCache>
            </c:numRef>
          </c:val>
          <c:extLst>
            <c:ext xmlns:c16="http://schemas.microsoft.com/office/drawing/2014/chart" uri="{C3380CC4-5D6E-409C-BE32-E72D297353CC}">
              <c16:uniqueId val="{00000000-F585-4705-A80C-11DAADF4D97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F585-4705-A80C-11DAADF4D97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522.48</c:v>
                </c:pt>
                <c:pt idx="1">
                  <c:v>528.73</c:v>
                </c:pt>
                <c:pt idx="2">
                  <c:v>534.9</c:v>
                </c:pt>
                <c:pt idx="3">
                  <c:v>514.57000000000005</c:v>
                </c:pt>
                <c:pt idx="4">
                  <c:v>507.47</c:v>
                </c:pt>
              </c:numCache>
            </c:numRef>
          </c:val>
          <c:extLst>
            <c:ext xmlns:c16="http://schemas.microsoft.com/office/drawing/2014/chart" uri="{C3380CC4-5D6E-409C-BE32-E72D297353CC}">
              <c16:uniqueId val="{00000000-26D4-4D18-AF3A-B4201772D80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26D4-4D18-AF3A-B4201772D80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105.57</c:v>
                </c:pt>
                <c:pt idx="1">
                  <c:v>106.95</c:v>
                </c:pt>
                <c:pt idx="2">
                  <c:v>105.81</c:v>
                </c:pt>
                <c:pt idx="3">
                  <c:v>106.31</c:v>
                </c:pt>
                <c:pt idx="4">
                  <c:v>102.78</c:v>
                </c:pt>
              </c:numCache>
            </c:numRef>
          </c:val>
          <c:extLst>
            <c:ext xmlns:c16="http://schemas.microsoft.com/office/drawing/2014/chart" uri="{C3380CC4-5D6E-409C-BE32-E72D297353CC}">
              <c16:uniqueId val="{00000000-D22E-4A9B-9919-550B6C3CB2E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D22E-4A9B-9919-550B6C3CB2E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116.2</c:v>
                </c:pt>
                <c:pt idx="1">
                  <c:v>114.9</c:v>
                </c:pt>
                <c:pt idx="2">
                  <c:v>116.43</c:v>
                </c:pt>
                <c:pt idx="3">
                  <c:v>115.85</c:v>
                </c:pt>
                <c:pt idx="4">
                  <c:v>120.11</c:v>
                </c:pt>
              </c:numCache>
            </c:numRef>
          </c:val>
          <c:extLst>
            <c:ext xmlns:c16="http://schemas.microsoft.com/office/drawing/2014/chart" uri="{C3380CC4-5D6E-409C-BE32-E72D297353CC}">
              <c16:uniqueId val="{00000000-FCB2-4942-BFCB-B362E30BA0C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FCB2-4942-BFCB-B362E30BA0C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山口県　光市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A5</v>
      </c>
      <c r="X8" s="76"/>
      <c r="Y8" s="76"/>
      <c r="Z8" s="76"/>
      <c r="AA8" s="76"/>
      <c r="AB8" s="76"/>
      <c r="AC8" s="76"/>
      <c r="AD8" s="76" t="str">
        <f>データ!$M$6</f>
        <v>自治体職員</v>
      </c>
      <c r="AE8" s="76"/>
      <c r="AF8" s="76"/>
      <c r="AG8" s="76"/>
      <c r="AH8" s="76"/>
      <c r="AI8" s="76"/>
      <c r="AJ8" s="76"/>
      <c r="AK8" s="2"/>
      <c r="AL8" s="59">
        <f>データ!$R$6</f>
        <v>49461</v>
      </c>
      <c r="AM8" s="59"/>
      <c r="AN8" s="59"/>
      <c r="AO8" s="59"/>
      <c r="AP8" s="59"/>
      <c r="AQ8" s="59"/>
      <c r="AR8" s="59"/>
      <c r="AS8" s="59"/>
      <c r="AT8" s="56">
        <f>データ!$S$6</f>
        <v>92.13</v>
      </c>
      <c r="AU8" s="57"/>
      <c r="AV8" s="57"/>
      <c r="AW8" s="57"/>
      <c r="AX8" s="57"/>
      <c r="AY8" s="57"/>
      <c r="AZ8" s="57"/>
      <c r="BA8" s="57"/>
      <c r="BB8" s="46">
        <f>データ!$T$6</f>
        <v>536.86</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51.67</v>
      </c>
      <c r="J10" s="57"/>
      <c r="K10" s="57"/>
      <c r="L10" s="57"/>
      <c r="M10" s="57"/>
      <c r="N10" s="57"/>
      <c r="O10" s="58"/>
      <c r="P10" s="46">
        <f>データ!$P$6</f>
        <v>94.92</v>
      </c>
      <c r="Q10" s="46"/>
      <c r="R10" s="46"/>
      <c r="S10" s="46"/>
      <c r="T10" s="46"/>
      <c r="U10" s="46"/>
      <c r="V10" s="46"/>
      <c r="W10" s="59">
        <f>データ!$Q$6</f>
        <v>2260</v>
      </c>
      <c r="X10" s="59"/>
      <c r="Y10" s="59"/>
      <c r="Z10" s="59"/>
      <c r="AA10" s="59"/>
      <c r="AB10" s="59"/>
      <c r="AC10" s="59"/>
      <c r="AD10" s="2"/>
      <c r="AE10" s="2"/>
      <c r="AF10" s="2"/>
      <c r="AG10" s="2"/>
      <c r="AH10" s="2"/>
      <c r="AI10" s="2"/>
      <c r="AJ10" s="2"/>
      <c r="AK10" s="2"/>
      <c r="AL10" s="59">
        <f>データ!$U$6</f>
        <v>46731</v>
      </c>
      <c r="AM10" s="59"/>
      <c r="AN10" s="59"/>
      <c r="AO10" s="59"/>
      <c r="AP10" s="59"/>
      <c r="AQ10" s="59"/>
      <c r="AR10" s="59"/>
      <c r="AS10" s="59"/>
      <c r="AT10" s="56">
        <f>データ!$V$6</f>
        <v>46.58</v>
      </c>
      <c r="AU10" s="57"/>
      <c r="AV10" s="57"/>
      <c r="AW10" s="57"/>
      <c r="AX10" s="57"/>
      <c r="AY10" s="57"/>
      <c r="AZ10" s="57"/>
      <c r="BA10" s="57"/>
      <c r="BB10" s="46">
        <f>データ!$W$6</f>
        <v>1003.24</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114</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pdPgrlr6acNNt6ER4t9ZNXL2pAoOG/kk+GMNYse2RTSj5VtMPNNDqwYaReFD8IefDmEbYQ3pPfrQkvVfP5erA==" saltValue="6EAFg6SWPvHaNhbUD4YGS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352101</v>
      </c>
      <c r="D6" s="20">
        <f t="shared" si="3"/>
        <v>46</v>
      </c>
      <c r="E6" s="20">
        <f t="shared" si="3"/>
        <v>1</v>
      </c>
      <c r="F6" s="20">
        <f t="shared" si="3"/>
        <v>0</v>
      </c>
      <c r="G6" s="20">
        <f t="shared" si="3"/>
        <v>1</v>
      </c>
      <c r="H6" s="20" t="str">
        <f t="shared" si="3"/>
        <v>山口県　光市</v>
      </c>
      <c r="I6" s="20" t="str">
        <f t="shared" si="3"/>
        <v>法適用</v>
      </c>
      <c r="J6" s="20" t="str">
        <f t="shared" si="3"/>
        <v>水道事業</v>
      </c>
      <c r="K6" s="20" t="str">
        <f t="shared" si="3"/>
        <v>末端給水事業</v>
      </c>
      <c r="L6" s="20" t="str">
        <f t="shared" si="3"/>
        <v>A5</v>
      </c>
      <c r="M6" s="20" t="str">
        <f t="shared" si="3"/>
        <v>自治体職員</v>
      </c>
      <c r="N6" s="21" t="str">
        <f t="shared" si="3"/>
        <v>-</v>
      </c>
      <c r="O6" s="21">
        <f t="shared" si="3"/>
        <v>51.67</v>
      </c>
      <c r="P6" s="21">
        <f t="shared" si="3"/>
        <v>94.92</v>
      </c>
      <c r="Q6" s="21">
        <f t="shared" si="3"/>
        <v>2260</v>
      </c>
      <c r="R6" s="21">
        <f t="shared" si="3"/>
        <v>49461</v>
      </c>
      <c r="S6" s="21">
        <f t="shared" si="3"/>
        <v>92.13</v>
      </c>
      <c r="T6" s="21">
        <f t="shared" si="3"/>
        <v>536.86</v>
      </c>
      <c r="U6" s="21">
        <f t="shared" si="3"/>
        <v>46731</v>
      </c>
      <c r="V6" s="21">
        <f t="shared" si="3"/>
        <v>46.58</v>
      </c>
      <c r="W6" s="21">
        <f t="shared" si="3"/>
        <v>1003.24</v>
      </c>
      <c r="X6" s="22">
        <f>IF(X7="",NA(),X7)</f>
        <v>117.02</v>
      </c>
      <c r="Y6" s="22">
        <f t="shared" ref="Y6:AG6" si="4">IF(Y7="",NA(),Y7)</f>
        <v>118.03</v>
      </c>
      <c r="Z6" s="22">
        <f t="shared" si="4"/>
        <v>120.04</v>
      </c>
      <c r="AA6" s="22">
        <f t="shared" si="4"/>
        <v>120.69</v>
      </c>
      <c r="AB6" s="22">
        <f t="shared" si="4"/>
        <v>116.23</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273.10000000000002</v>
      </c>
      <c r="AU6" s="22">
        <f t="shared" ref="AU6:BC6" si="6">IF(AU7="",NA(),AU7)</f>
        <v>314.76</v>
      </c>
      <c r="AV6" s="22">
        <f t="shared" si="6"/>
        <v>324.66000000000003</v>
      </c>
      <c r="AW6" s="22">
        <f t="shared" si="6"/>
        <v>352.91</v>
      </c>
      <c r="AX6" s="22">
        <f t="shared" si="6"/>
        <v>373.76</v>
      </c>
      <c r="AY6" s="22">
        <f t="shared" si="6"/>
        <v>366.03</v>
      </c>
      <c r="AZ6" s="22">
        <f t="shared" si="6"/>
        <v>365.18</v>
      </c>
      <c r="BA6" s="22">
        <f t="shared" si="6"/>
        <v>327.77</v>
      </c>
      <c r="BB6" s="22">
        <f t="shared" si="6"/>
        <v>338.02</v>
      </c>
      <c r="BC6" s="22">
        <f t="shared" si="6"/>
        <v>345.94</v>
      </c>
      <c r="BD6" s="21" t="str">
        <f>IF(BD7="","",IF(BD7="-","【-】","【"&amp;SUBSTITUTE(TEXT(BD7,"#,##0.00"),"-","△")&amp;"】"))</f>
        <v>【252.29】</v>
      </c>
      <c r="BE6" s="22">
        <f>IF(BE7="",NA(),BE7)</f>
        <v>522.48</v>
      </c>
      <c r="BF6" s="22">
        <f t="shared" ref="BF6:BN6" si="7">IF(BF7="",NA(),BF7)</f>
        <v>528.73</v>
      </c>
      <c r="BG6" s="22">
        <f t="shared" si="7"/>
        <v>534.9</v>
      </c>
      <c r="BH6" s="22">
        <f t="shared" si="7"/>
        <v>514.57000000000005</v>
      </c>
      <c r="BI6" s="22">
        <f t="shared" si="7"/>
        <v>507.47</v>
      </c>
      <c r="BJ6" s="22">
        <f t="shared" si="7"/>
        <v>370.12</v>
      </c>
      <c r="BK6" s="22">
        <f t="shared" si="7"/>
        <v>371.65</v>
      </c>
      <c r="BL6" s="22">
        <f t="shared" si="7"/>
        <v>397.1</v>
      </c>
      <c r="BM6" s="22">
        <f t="shared" si="7"/>
        <v>379.91</v>
      </c>
      <c r="BN6" s="22">
        <f t="shared" si="7"/>
        <v>386.61</v>
      </c>
      <c r="BO6" s="21" t="str">
        <f>IF(BO7="","",IF(BO7="-","【-】","【"&amp;SUBSTITUTE(TEXT(BO7,"#,##0.00"),"-","△")&amp;"】"))</f>
        <v>【268.07】</v>
      </c>
      <c r="BP6" s="22">
        <f>IF(BP7="",NA(),BP7)</f>
        <v>105.57</v>
      </c>
      <c r="BQ6" s="22">
        <f t="shared" ref="BQ6:BY6" si="8">IF(BQ7="",NA(),BQ7)</f>
        <v>106.95</v>
      </c>
      <c r="BR6" s="22">
        <f t="shared" si="8"/>
        <v>105.81</v>
      </c>
      <c r="BS6" s="22">
        <f t="shared" si="8"/>
        <v>106.31</v>
      </c>
      <c r="BT6" s="22">
        <f t="shared" si="8"/>
        <v>102.78</v>
      </c>
      <c r="BU6" s="22">
        <f t="shared" si="8"/>
        <v>100.42</v>
      </c>
      <c r="BV6" s="22">
        <f t="shared" si="8"/>
        <v>98.77</v>
      </c>
      <c r="BW6" s="22">
        <f t="shared" si="8"/>
        <v>95.79</v>
      </c>
      <c r="BX6" s="22">
        <f t="shared" si="8"/>
        <v>98.3</v>
      </c>
      <c r="BY6" s="22">
        <f t="shared" si="8"/>
        <v>93.82</v>
      </c>
      <c r="BZ6" s="21" t="str">
        <f>IF(BZ7="","",IF(BZ7="-","【-】","【"&amp;SUBSTITUTE(TEXT(BZ7,"#,##0.00"),"-","△")&amp;"】"))</f>
        <v>【97.47】</v>
      </c>
      <c r="CA6" s="22">
        <f>IF(CA7="",NA(),CA7)</f>
        <v>116.2</v>
      </c>
      <c r="CB6" s="22">
        <f t="shared" ref="CB6:CJ6" si="9">IF(CB7="",NA(),CB7)</f>
        <v>114.9</v>
      </c>
      <c r="CC6" s="22">
        <f t="shared" si="9"/>
        <v>116.43</v>
      </c>
      <c r="CD6" s="22">
        <f t="shared" si="9"/>
        <v>115.85</v>
      </c>
      <c r="CE6" s="22">
        <f t="shared" si="9"/>
        <v>120.11</v>
      </c>
      <c r="CF6" s="22">
        <f t="shared" si="9"/>
        <v>171.67</v>
      </c>
      <c r="CG6" s="22">
        <f t="shared" si="9"/>
        <v>173.67</v>
      </c>
      <c r="CH6" s="22">
        <f t="shared" si="9"/>
        <v>171.13</v>
      </c>
      <c r="CI6" s="22">
        <f t="shared" si="9"/>
        <v>173.7</v>
      </c>
      <c r="CJ6" s="22">
        <f t="shared" si="9"/>
        <v>178.94</v>
      </c>
      <c r="CK6" s="21" t="str">
        <f>IF(CK7="","",IF(CK7="-","【-】","【"&amp;SUBSTITUTE(TEXT(CK7,"#,##0.00"),"-","△")&amp;"】"))</f>
        <v>【174.75】</v>
      </c>
      <c r="CL6" s="22">
        <f>IF(CL7="",NA(),CL7)</f>
        <v>54.3</v>
      </c>
      <c r="CM6" s="22">
        <f t="shared" ref="CM6:CU6" si="10">IF(CM7="",NA(),CM7)</f>
        <v>53.3</v>
      </c>
      <c r="CN6" s="22">
        <f t="shared" si="10"/>
        <v>51.31</v>
      </c>
      <c r="CO6" s="22">
        <f t="shared" si="10"/>
        <v>53.36</v>
      </c>
      <c r="CP6" s="22">
        <f t="shared" si="10"/>
        <v>52.62</v>
      </c>
      <c r="CQ6" s="22">
        <f t="shared" si="10"/>
        <v>59.74</v>
      </c>
      <c r="CR6" s="22">
        <f t="shared" si="10"/>
        <v>59.67</v>
      </c>
      <c r="CS6" s="22">
        <f t="shared" si="10"/>
        <v>60.12</v>
      </c>
      <c r="CT6" s="22">
        <f t="shared" si="10"/>
        <v>60.34</v>
      </c>
      <c r="CU6" s="22">
        <f t="shared" si="10"/>
        <v>59.54</v>
      </c>
      <c r="CV6" s="21" t="str">
        <f>IF(CV7="","",IF(CV7="-","【-】","【"&amp;SUBSTITUTE(TEXT(CV7,"#,##0.00"),"-","△")&amp;"】"))</f>
        <v>【59.97】</v>
      </c>
      <c r="CW6" s="22">
        <f>IF(CW7="",NA(),CW7)</f>
        <v>88.29</v>
      </c>
      <c r="CX6" s="22">
        <f t="shared" ref="CX6:DF6" si="11">IF(CX7="",NA(),CX7)</f>
        <v>88.3</v>
      </c>
      <c r="CY6" s="22">
        <f t="shared" si="11"/>
        <v>88.97</v>
      </c>
      <c r="CZ6" s="22">
        <f t="shared" si="11"/>
        <v>87.05</v>
      </c>
      <c r="DA6" s="22">
        <f t="shared" si="11"/>
        <v>87.06</v>
      </c>
      <c r="DB6" s="22">
        <f t="shared" si="11"/>
        <v>84.8</v>
      </c>
      <c r="DC6" s="22">
        <f t="shared" si="11"/>
        <v>84.6</v>
      </c>
      <c r="DD6" s="22">
        <f t="shared" si="11"/>
        <v>84.24</v>
      </c>
      <c r="DE6" s="22">
        <f t="shared" si="11"/>
        <v>84.19</v>
      </c>
      <c r="DF6" s="22">
        <f t="shared" si="11"/>
        <v>83.93</v>
      </c>
      <c r="DG6" s="21" t="str">
        <f>IF(DG7="","",IF(DG7="-","【-】","【"&amp;SUBSTITUTE(TEXT(DG7,"#,##0.00"),"-","△")&amp;"】"))</f>
        <v>【89.76】</v>
      </c>
      <c r="DH6" s="22">
        <f>IF(DH7="",NA(),DH7)</f>
        <v>43.14</v>
      </c>
      <c r="DI6" s="22">
        <f t="shared" ref="DI6:DQ6" si="12">IF(DI7="",NA(),DI7)</f>
        <v>44.5</v>
      </c>
      <c r="DJ6" s="22">
        <f t="shared" si="12"/>
        <v>46</v>
      </c>
      <c r="DK6" s="22">
        <f t="shared" si="12"/>
        <v>47.44</v>
      </c>
      <c r="DL6" s="22">
        <f t="shared" si="12"/>
        <v>49.03</v>
      </c>
      <c r="DM6" s="22">
        <f t="shared" si="12"/>
        <v>47.66</v>
      </c>
      <c r="DN6" s="22">
        <f t="shared" si="12"/>
        <v>48.17</v>
      </c>
      <c r="DO6" s="22">
        <f t="shared" si="12"/>
        <v>48.83</v>
      </c>
      <c r="DP6" s="22">
        <f t="shared" si="12"/>
        <v>49.96</v>
      </c>
      <c r="DQ6" s="22">
        <f t="shared" si="12"/>
        <v>50.82</v>
      </c>
      <c r="DR6" s="21" t="str">
        <f>IF(DR7="","",IF(DR7="-","【-】","【"&amp;SUBSTITUTE(TEXT(DR7,"#,##0.00"),"-","△")&amp;"】"))</f>
        <v>【51.51】</v>
      </c>
      <c r="DS6" s="22">
        <f>IF(DS7="",NA(),DS7)</f>
        <v>15.86</v>
      </c>
      <c r="DT6" s="22">
        <f t="shared" ref="DT6:EB6" si="13">IF(DT7="",NA(),DT7)</f>
        <v>16.559999999999999</v>
      </c>
      <c r="DU6" s="22">
        <f t="shared" si="13"/>
        <v>17.05</v>
      </c>
      <c r="DV6" s="22">
        <f t="shared" si="13"/>
        <v>17.63</v>
      </c>
      <c r="DW6" s="22">
        <f t="shared" si="13"/>
        <v>18.760000000000002</v>
      </c>
      <c r="DX6" s="22">
        <f t="shared" si="13"/>
        <v>15.1</v>
      </c>
      <c r="DY6" s="22">
        <f t="shared" si="13"/>
        <v>17.12</v>
      </c>
      <c r="DZ6" s="22">
        <f t="shared" si="13"/>
        <v>18.18</v>
      </c>
      <c r="EA6" s="22">
        <f t="shared" si="13"/>
        <v>19.32</v>
      </c>
      <c r="EB6" s="22">
        <f t="shared" si="13"/>
        <v>21.16</v>
      </c>
      <c r="EC6" s="21" t="str">
        <f>IF(EC7="","",IF(EC7="-","【-】","【"&amp;SUBSTITUTE(TEXT(EC7,"#,##0.00"),"-","△")&amp;"】"))</f>
        <v>【23.75】</v>
      </c>
      <c r="ED6" s="22">
        <f>IF(ED7="",NA(),ED7)</f>
        <v>1.43</v>
      </c>
      <c r="EE6" s="22">
        <f t="shared" ref="EE6:EM6" si="14">IF(EE7="",NA(),EE7)</f>
        <v>1.33</v>
      </c>
      <c r="EF6" s="22">
        <f t="shared" si="14"/>
        <v>1.23</v>
      </c>
      <c r="EG6" s="22">
        <f t="shared" si="14"/>
        <v>0.83</v>
      </c>
      <c r="EH6" s="22">
        <f t="shared" si="14"/>
        <v>0.73</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352101</v>
      </c>
      <c r="D7" s="24">
        <v>46</v>
      </c>
      <c r="E7" s="24">
        <v>1</v>
      </c>
      <c r="F7" s="24">
        <v>0</v>
      </c>
      <c r="G7" s="24">
        <v>1</v>
      </c>
      <c r="H7" s="24" t="s">
        <v>93</v>
      </c>
      <c r="I7" s="24" t="s">
        <v>94</v>
      </c>
      <c r="J7" s="24" t="s">
        <v>95</v>
      </c>
      <c r="K7" s="24" t="s">
        <v>96</v>
      </c>
      <c r="L7" s="24" t="s">
        <v>97</v>
      </c>
      <c r="M7" s="24" t="s">
        <v>98</v>
      </c>
      <c r="N7" s="25" t="s">
        <v>99</v>
      </c>
      <c r="O7" s="25">
        <v>51.67</v>
      </c>
      <c r="P7" s="25">
        <v>94.92</v>
      </c>
      <c r="Q7" s="25">
        <v>2260</v>
      </c>
      <c r="R7" s="25">
        <v>49461</v>
      </c>
      <c r="S7" s="25">
        <v>92.13</v>
      </c>
      <c r="T7" s="25">
        <v>536.86</v>
      </c>
      <c r="U7" s="25">
        <v>46731</v>
      </c>
      <c r="V7" s="25">
        <v>46.58</v>
      </c>
      <c r="W7" s="25">
        <v>1003.24</v>
      </c>
      <c r="X7" s="25">
        <v>117.02</v>
      </c>
      <c r="Y7" s="25">
        <v>118.03</v>
      </c>
      <c r="Z7" s="25">
        <v>120.04</v>
      </c>
      <c r="AA7" s="25">
        <v>120.69</v>
      </c>
      <c r="AB7" s="25">
        <v>116.23</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273.10000000000002</v>
      </c>
      <c r="AU7" s="25">
        <v>314.76</v>
      </c>
      <c r="AV7" s="25">
        <v>324.66000000000003</v>
      </c>
      <c r="AW7" s="25">
        <v>352.91</v>
      </c>
      <c r="AX7" s="25">
        <v>373.76</v>
      </c>
      <c r="AY7" s="25">
        <v>366.03</v>
      </c>
      <c r="AZ7" s="25">
        <v>365.18</v>
      </c>
      <c r="BA7" s="25">
        <v>327.77</v>
      </c>
      <c r="BB7" s="25">
        <v>338.02</v>
      </c>
      <c r="BC7" s="25">
        <v>345.94</v>
      </c>
      <c r="BD7" s="25">
        <v>252.29</v>
      </c>
      <c r="BE7" s="25">
        <v>522.48</v>
      </c>
      <c r="BF7" s="25">
        <v>528.73</v>
      </c>
      <c r="BG7" s="25">
        <v>534.9</v>
      </c>
      <c r="BH7" s="25">
        <v>514.57000000000005</v>
      </c>
      <c r="BI7" s="25">
        <v>507.47</v>
      </c>
      <c r="BJ7" s="25">
        <v>370.12</v>
      </c>
      <c r="BK7" s="25">
        <v>371.65</v>
      </c>
      <c r="BL7" s="25">
        <v>397.1</v>
      </c>
      <c r="BM7" s="25">
        <v>379.91</v>
      </c>
      <c r="BN7" s="25">
        <v>386.61</v>
      </c>
      <c r="BO7" s="25">
        <v>268.07</v>
      </c>
      <c r="BP7" s="25">
        <v>105.57</v>
      </c>
      <c r="BQ7" s="25">
        <v>106.95</v>
      </c>
      <c r="BR7" s="25">
        <v>105.81</v>
      </c>
      <c r="BS7" s="25">
        <v>106.31</v>
      </c>
      <c r="BT7" s="25">
        <v>102.78</v>
      </c>
      <c r="BU7" s="25">
        <v>100.42</v>
      </c>
      <c r="BV7" s="25">
        <v>98.77</v>
      </c>
      <c r="BW7" s="25">
        <v>95.79</v>
      </c>
      <c r="BX7" s="25">
        <v>98.3</v>
      </c>
      <c r="BY7" s="25">
        <v>93.82</v>
      </c>
      <c r="BZ7" s="25">
        <v>97.47</v>
      </c>
      <c r="CA7" s="25">
        <v>116.2</v>
      </c>
      <c r="CB7" s="25">
        <v>114.9</v>
      </c>
      <c r="CC7" s="25">
        <v>116.43</v>
      </c>
      <c r="CD7" s="25">
        <v>115.85</v>
      </c>
      <c r="CE7" s="25">
        <v>120.11</v>
      </c>
      <c r="CF7" s="25">
        <v>171.67</v>
      </c>
      <c r="CG7" s="25">
        <v>173.67</v>
      </c>
      <c r="CH7" s="25">
        <v>171.13</v>
      </c>
      <c r="CI7" s="25">
        <v>173.7</v>
      </c>
      <c r="CJ7" s="25">
        <v>178.94</v>
      </c>
      <c r="CK7" s="25">
        <v>174.75</v>
      </c>
      <c r="CL7" s="25">
        <v>54.3</v>
      </c>
      <c r="CM7" s="25">
        <v>53.3</v>
      </c>
      <c r="CN7" s="25">
        <v>51.31</v>
      </c>
      <c r="CO7" s="25">
        <v>53.36</v>
      </c>
      <c r="CP7" s="25">
        <v>52.62</v>
      </c>
      <c r="CQ7" s="25">
        <v>59.74</v>
      </c>
      <c r="CR7" s="25">
        <v>59.67</v>
      </c>
      <c r="CS7" s="25">
        <v>60.12</v>
      </c>
      <c r="CT7" s="25">
        <v>60.34</v>
      </c>
      <c r="CU7" s="25">
        <v>59.54</v>
      </c>
      <c r="CV7" s="25">
        <v>59.97</v>
      </c>
      <c r="CW7" s="25">
        <v>88.29</v>
      </c>
      <c r="CX7" s="25">
        <v>88.3</v>
      </c>
      <c r="CY7" s="25">
        <v>88.97</v>
      </c>
      <c r="CZ7" s="25">
        <v>87.05</v>
      </c>
      <c r="DA7" s="25">
        <v>87.06</v>
      </c>
      <c r="DB7" s="25">
        <v>84.8</v>
      </c>
      <c r="DC7" s="25">
        <v>84.6</v>
      </c>
      <c r="DD7" s="25">
        <v>84.24</v>
      </c>
      <c r="DE7" s="25">
        <v>84.19</v>
      </c>
      <c r="DF7" s="25">
        <v>83.93</v>
      </c>
      <c r="DG7" s="25">
        <v>89.76</v>
      </c>
      <c r="DH7" s="25">
        <v>43.14</v>
      </c>
      <c r="DI7" s="25">
        <v>44.5</v>
      </c>
      <c r="DJ7" s="25">
        <v>46</v>
      </c>
      <c r="DK7" s="25">
        <v>47.44</v>
      </c>
      <c r="DL7" s="25">
        <v>49.03</v>
      </c>
      <c r="DM7" s="25">
        <v>47.66</v>
      </c>
      <c r="DN7" s="25">
        <v>48.17</v>
      </c>
      <c r="DO7" s="25">
        <v>48.83</v>
      </c>
      <c r="DP7" s="25">
        <v>49.96</v>
      </c>
      <c r="DQ7" s="25">
        <v>50.82</v>
      </c>
      <c r="DR7" s="25">
        <v>51.51</v>
      </c>
      <c r="DS7" s="25">
        <v>15.86</v>
      </c>
      <c r="DT7" s="25">
        <v>16.559999999999999</v>
      </c>
      <c r="DU7" s="25">
        <v>17.05</v>
      </c>
      <c r="DV7" s="25">
        <v>17.63</v>
      </c>
      <c r="DW7" s="25">
        <v>18.760000000000002</v>
      </c>
      <c r="DX7" s="25">
        <v>15.1</v>
      </c>
      <c r="DY7" s="25">
        <v>17.12</v>
      </c>
      <c r="DZ7" s="25">
        <v>18.18</v>
      </c>
      <c r="EA7" s="25">
        <v>19.32</v>
      </c>
      <c r="EB7" s="25">
        <v>21.16</v>
      </c>
      <c r="EC7" s="25">
        <v>23.75</v>
      </c>
      <c r="ED7" s="25">
        <v>1.43</v>
      </c>
      <c r="EE7" s="25">
        <v>1.33</v>
      </c>
      <c r="EF7" s="25">
        <v>1.23</v>
      </c>
      <c r="EG7" s="25">
        <v>0.83</v>
      </c>
      <c r="EH7" s="25">
        <v>0.73</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SUIDOU-001</cp:lastModifiedBy>
  <cp:lastPrinted>2024-01-24T07:56:56Z</cp:lastPrinted>
  <dcterms:created xsi:type="dcterms:W3CDTF">2023-12-05T00:59:39Z</dcterms:created>
  <dcterms:modified xsi:type="dcterms:W3CDTF">2024-01-25T01:42:06Z</dcterms:modified>
  <cp:category/>
</cp:coreProperties>
</file>