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15.225\上下水道局管理課\管理班\水道事業\経営比較分析表\R5年度\"/>
    </mc:Choice>
  </mc:AlternateContent>
  <xr:revisionPtr revIDLastSave="0" documentId="13_ncr:1_{CA5409DE-30C2-423B-AE25-B15EE153F780}" xr6:coauthVersionLast="36" xr6:coauthVersionMax="36" xr10:uidLastSave="{00000000-0000-0000-0000-000000000000}"/>
  <workbookProtection workbookAlgorithmName="SHA-512" workbookHashValue="RfzXZawPZdq5X3pt8UyzFXLikqPWkRQp1eDXyyKKTM127XZAjelzuUcreWAfZ7v8SwlzOllC7AOWVkOFvkm8YQ==" workbookSaltValue="sNbW4HHNOVImXbvQNKIIUw==" workbookSpinCount="100000" lockStructure="1"/>
  <bookViews>
    <workbookView xWindow="0" yWindow="0" windowWidth="18780" windowHeight="1126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T10" i="4"/>
  <c r="AL10" i="4"/>
  <c r="W10" i="4"/>
  <c r="I10" i="4"/>
  <c r="B10" i="4"/>
  <c r="BB8" i="4"/>
  <c r="W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<sst xmlns="http://schemas.openxmlformats.org/spreadsheetml/2006/main" count="228" uniqueCount="113">
  <si>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</si>
  <si>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</si>
  <si>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</si>
  <si>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</si>
  <si>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</si>
  <si>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</si>
  <si>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</si>
  <si>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</si>
  <si>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</si>
  <si>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</si>
  <si>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</si>
  <si>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</si>
  <si>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</si>
  <si>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</si>
  <si>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</si>
  <si>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</si>
  <si>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</si>
  <si>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</si>
  <si>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</si>
  <si>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</si>
  <si>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</si>
  <si>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</si>
  <si>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</si>
  <si>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</si>
  <si>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</si>
  <si>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</si>
  <si>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</si>
  <si>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</si>
  <si>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</si>
  <si>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</si>
  <si>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</si>
  <si>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</si>
  <si>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</si>
  <si>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</si>
  <si>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</si>
  <si>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</si>
  <si>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</si>
  <si>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</si>
  <si>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</si>
  <si>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</si>
  <si>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</si>
  <si>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</si>
  <si>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</si>
  <si>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</si>
  <si>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</si>
  <si>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</si>
  <si>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</si>
  <si>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</si>
  <si>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</si>
  <si>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</si>
  <si>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</si>
  <si>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</si>
  <si>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</si>
  <si>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</si>
  <si>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</si>
  <si>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</si>
  <si>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</si>
  <si>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</si>
  <si>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</si>
  <si>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</si>
  <si>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</si>
  <si>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</si>
  <si>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</si>
  <si>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</si>
  <si>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</si>
  <si>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</si>
  <si>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</si>
  <si>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</si>
  <si>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</si>
  <si>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</si>
  <si>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</si>
  <si>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</si>
  <si>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</si>
  <si>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</si>
  <si>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</si>
  <si>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</si>
  <si>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</si>
  <si>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</si>
  <si>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</si>
  <si>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</si>
  <si>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</si>
  <si>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</si>
  <si>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</si>
  <si>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</si>
  <si>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</si>
  <si>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</si>
  <si>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</si>
  <si>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</si>
  <si>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</si>
  <si>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</si>
  <si>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</si>
  <si>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</si>
  <si>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</si>
  <si>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</si>
  <si>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</si>
  <si>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</si>
  <si>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</si>
  <si>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</si>
  <si>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</si>
  <si>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</si>
  <si>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</si>
  <si>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</si>
  <si>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</si>
  <si>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</si>
  <si>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</si>
  <si>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</si>
  <si>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</si>
  <si>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</si>
  <si>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</si>
  <si>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</si>
  <si>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料金回収率が100％を下回っている中、人口減により給水収益は減少傾向が続く見通しであり、一層厳しい経営状況が予想される。
　一方で、耐用年数を経過した水道管は増加しており、加えて浄水場や配水池の老朽化から施設の更新需要は増加する見通しである。
　そのため、令和２年に策定した長門市水道事業経営戦略に基づき、戦略そのものの改定を見据えながら、企業債や補助事業の活用を図りながら計画的な施設更新を行っていく。
　また、２上水５簡水あった事業を平成29年度から１上水１簡水に事業統合したことから、旧事業間の垣根を越えた施設利用と経営の効率化を図っていかなければいけない。
　安全・安心なライフライン確保のため、受益者負担の原則に沿った更なる料金改定も視野に入れながら持続可能な事業運営を推進していく。
　</t>
    <rPh sb="115" eb="117">
      <t>ミトオ</t>
    </rPh>
    <rPh sb="129" eb="130">
      <t>レイ</t>
    </rPh>
    <rPh sb="130" eb="131">
      <t>ワ</t>
    </rPh>
    <rPh sb="132" eb="133">
      <t>ネン</t>
    </rPh>
    <rPh sb="138" eb="141">
      <t>ナガトシ</t>
    </rPh>
    <rPh sb="141" eb="143">
      <t>スイドウ</t>
    </rPh>
    <rPh sb="143" eb="145">
      <t>ジギョウ</t>
    </rPh>
    <rPh sb="145" eb="147">
      <t>ケイエイ</t>
    </rPh>
    <rPh sb="147" eb="149">
      <t>センリャク</t>
    </rPh>
    <rPh sb="154" eb="156">
      <t>センリャク</t>
    </rPh>
    <rPh sb="161" eb="163">
      <t>カイテイ</t>
    </rPh>
    <rPh sb="164" eb="166">
      <t>ミス</t>
    </rPh>
    <rPh sb="259" eb="261">
      <t>リヨウ</t>
    </rPh>
    <rPh sb="315" eb="316">
      <t>サラ</t>
    </rPh>
    <phoneticPr fontId="4"/>
  </si>
  <si>
    <t>　経常収支比率は、昨年度に監視システム等資産更新を完了したため、除却資産の減により上昇している。100％を超えているが、給水人口の減により料金収入も減少しており、比率が類似団体と比較して低いことから、業務の効率化や漏水対策など固定費の削減を進めなければいけない。
　流動比率は、物価高騰等に起因し、動力費や工事費等の増により下がっている。類似団体に比べても比率が低いことから、今後も経営改善に努めながら注視していく必要がある。
　企業債残高対給水収益比率は、企業債残高の増加により悪化しており、類似団体よりも比率が高いことから、企業債の発行抑制に努めていく。
　給水原価は資産減耗費や借入利息支払といった費用の減のため下がっており、それに伴って料金回収率が上昇している。しかしながら、100％を下回っており、この度料金改定を実施したところであるが、今後の給水収益の動向を注視する必要がある。
　施設利用率は、配水量の減少により微減している。しかし、有収率は本管漏水や不明水の増加により低下しており、類似団体と比べても低いため、今後も引き続き漏水対策に取り組みながら、適正な施設利用率を維持していかなければいけない。
　人口減により給水収益は減少傾向にあることから、経費節減に向けた施設更新や管理の効率化を図り、更なる料金見直しの検討も視野に入れつつ、より一層の経営の健全化を進めていく。</t>
    <rPh sb="1" eb="3">
      <t>ケイジョウ</t>
    </rPh>
    <rPh sb="3" eb="5">
      <t>シュウシ</t>
    </rPh>
    <rPh sb="5" eb="7">
      <t>ヒリツ</t>
    </rPh>
    <rPh sb="9" eb="12">
      <t>サクネンド</t>
    </rPh>
    <rPh sb="13" eb="15">
      <t>カンシ</t>
    </rPh>
    <rPh sb="19" eb="20">
      <t>ナド</t>
    </rPh>
    <rPh sb="20" eb="22">
      <t>シサン</t>
    </rPh>
    <rPh sb="22" eb="24">
      <t>コウシン</t>
    </rPh>
    <rPh sb="25" eb="27">
      <t>カンリョウ</t>
    </rPh>
    <rPh sb="32" eb="34">
      <t>ジョキャク</t>
    </rPh>
    <rPh sb="34" eb="36">
      <t>シサン</t>
    </rPh>
    <rPh sb="41" eb="43">
      <t>ジョウショウ</t>
    </rPh>
    <rPh sb="53" eb="54">
      <t>コ</t>
    </rPh>
    <rPh sb="60" eb="62">
      <t>キュウスイ</t>
    </rPh>
    <rPh sb="62" eb="64">
      <t>ジンコウ</t>
    </rPh>
    <rPh sb="65" eb="66">
      <t>ゲン</t>
    </rPh>
    <rPh sb="69" eb="71">
      <t>リョウキン</t>
    </rPh>
    <rPh sb="71" eb="73">
      <t>シュウニュウ</t>
    </rPh>
    <rPh sb="74" eb="76">
      <t>ゲンショウ</t>
    </rPh>
    <rPh sb="81" eb="83">
      <t>ヒリツ</t>
    </rPh>
    <rPh sb="84" eb="86">
      <t>ルイジ</t>
    </rPh>
    <rPh sb="86" eb="88">
      <t>ダンタイ</t>
    </rPh>
    <rPh sb="89" eb="91">
      <t>ヒカク</t>
    </rPh>
    <rPh sb="93" eb="94">
      <t>ヒク</t>
    </rPh>
    <rPh sb="100" eb="102">
      <t>ギョウム</t>
    </rPh>
    <rPh sb="103" eb="106">
      <t>コウリツカ</t>
    </rPh>
    <rPh sb="107" eb="109">
      <t>ロウスイ</t>
    </rPh>
    <rPh sb="109" eb="111">
      <t>タイサク</t>
    </rPh>
    <rPh sb="113" eb="116">
      <t>コテイヒ</t>
    </rPh>
    <rPh sb="117" eb="119">
      <t>サクゲン</t>
    </rPh>
    <rPh sb="120" eb="121">
      <t>スス</t>
    </rPh>
    <rPh sb="133" eb="135">
      <t>リュウドウ</t>
    </rPh>
    <rPh sb="135" eb="137">
      <t>ヒリツ</t>
    </rPh>
    <rPh sb="139" eb="141">
      <t>ブッカ</t>
    </rPh>
    <rPh sb="141" eb="143">
      <t>コウトウ</t>
    </rPh>
    <rPh sb="143" eb="144">
      <t>ナド</t>
    </rPh>
    <rPh sb="145" eb="147">
      <t>キイン</t>
    </rPh>
    <rPh sb="149" eb="151">
      <t>ドウリョク</t>
    </rPh>
    <rPh sb="151" eb="152">
      <t>ヒ</t>
    </rPh>
    <rPh sb="153" eb="155">
      <t>コウジ</t>
    </rPh>
    <rPh sb="158" eb="159">
      <t>ゾウ</t>
    </rPh>
    <rPh sb="162" eb="163">
      <t>サ</t>
    </rPh>
    <rPh sb="169" eb="171">
      <t>ルイジ</t>
    </rPh>
    <rPh sb="171" eb="173">
      <t>ダンタイ</t>
    </rPh>
    <rPh sb="174" eb="175">
      <t>クラ</t>
    </rPh>
    <rPh sb="178" eb="180">
      <t>ヒリツ</t>
    </rPh>
    <rPh sb="181" eb="182">
      <t>ヒク</t>
    </rPh>
    <rPh sb="188" eb="190">
      <t>コンゴ</t>
    </rPh>
    <rPh sb="191" eb="193">
      <t>ケイエイ</t>
    </rPh>
    <rPh sb="193" eb="195">
      <t>カイゼン</t>
    </rPh>
    <rPh sb="196" eb="197">
      <t>ツト</t>
    </rPh>
    <rPh sb="201" eb="203">
      <t>チュウシ</t>
    </rPh>
    <rPh sb="207" eb="209">
      <t>ヒツヨウ</t>
    </rPh>
    <rPh sb="215" eb="217">
      <t>キギョウ</t>
    </rPh>
    <rPh sb="217" eb="218">
      <t>サイ</t>
    </rPh>
    <rPh sb="218" eb="220">
      <t>ザンダカ</t>
    </rPh>
    <rPh sb="220" eb="221">
      <t>タイ</t>
    </rPh>
    <rPh sb="221" eb="223">
      <t>キュウスイ</t>
    </rPh>
    <rPh sb="223" eb="225">
      <t>シュウエキ</t>
    </rPh>
    <rPh sb="225" eb="227">
      <t>ヒリツ</t>
    </rPh>
    <rPh sb="229" eb="231">
      <t>キギョウ</t>
    </rPh>
    <rPh sb="231" eb="232">
      <t>サイ</t>
    </rPh>
    <rPh sb="232" eb="234">
      <t>ザンダカ</t>
    </rPh>
    <rPh sb="235" eb="236">
      <t>ゾウ</t>
    </rPh>
    <rPh sb="236" eb="237">
      <t>クワ</t>
    </rPh>
    <rPh sb="240" eb="242">
      <t>アッカ</t>
    </rPh>
    <rPh sb="254" eb="256">
      <t>ヒリツ</t>
    </rPh>
    <rPh sb="257" eb="258">
      <t>タカ</t>
    </rPh>
    <rPh sb="264" eb="266">
      <t>キギョウ</t>
    </rPh>
    <rPh sb="266" eb="267">
      <t>サイ</t>
    </rPh>
    <rPh sb="268" eb="270">
      <t>ハッコウ</t>
    </rPh>
    <rPh sb="270" eb="272">
      <t>ヨクセイ</t>
    </rPh>
    <rPh sb="273" eb="274">
      <t>ツト</t>
    </rPh>
    <rPh sb="286" eb="288">
      <t>シサン</t>
    </rPh>
    <rPh sb="288" eb="290">
      <t>ゲンモウ</t>
    </rPh>
    <rPh sb="290" eb="291">
      <t>ヒ</t>
    </rPh>
    <rPh sb="292" eb="294">
      <t>カリイレ</t>
    </rPh>
    <rPh sb="294" eb="296">
      <t>リソク</t>
    </rPh>
    <rPh sb="296" eb="298">
      <t>シハラ</t>
    </rPh>
    <rPh sb="302" eb="304">
      <t>ヒヨウ</t>
    </rPh>
    <rPh sb="309" eb="310">
      <t>サ</t>
    </rPh>
    <rPh sb="319" eb="320">
      <t>トモナ</t>
    </rPh>
    <rPh sb="328" eb="330">
      <t>ジョウショウ</t>
    </rPh>
    <rPh sb="347" eb="349">
      <t>シタマワ</t>
    </rPh>
    <rPh sb="356" eb="357">
      <t>タビ</t>
    </rPh>
    <rPh sb="357" eb="359">
      <t>リョウキン</t>
    </rPh>
    <rPh sb="359" eb="361">
      <t>カイテイ</t>
    </rPh>
    <rPh sb="362" eb="364">
      <t>ジッシ</t>
    </rPh>
    <rPh sb="374" eb="376">
      <t>コンゴ</t>
    </rPh>
    <rPh sb="377" eb="379">
      <t>キュウスイ</t>
    </rPh>
    <rPh sb="379" eb="381">
      <t>シュウエキ</t>
    </rPh>
    <rPh sb="382" eb="384">
      <t>ドウコウ</t>
    </rPh>
    <rPh sb="389" eb="391">
      <t>ヒツヨウ</t>
    </rPh>
    <rPh sb="397" eb="399">
      <t>シセツ</t>
    </rPh>
    <rPh sb="399" eb="402">
      <t>リヨウリツ</t>
    </rPh>
    <rPh sb="404" eb="406">
      <t>ハイスイ</t>
    </rPh>
    <rPh sb="406" eb="407">
      <t>リョウ</t>
    </rPh>
    <rPh sb="408" eb="410">
      <t>ゲンショウ</t>
    </rPh>
    <rPh sb="413" eb="415">
      <t>ビゲン</t>
    </rPh>
    <rPh sb="415" eb="417">
      <t>ビゲン</t>
    </rPh>
    <rPh sb="432" eb="434">
      <t>ロウスイ</t>
    </rPh>
    <rPh sb="435" eb="437">
      <t>フメイ</t>
    </rPh>
    <rPh sb="437" eb="438">
      <t>スイ</t>
    </rPh>
    <rPh sb="444" eb="446">
      <t>テイカ</t>
    </rPh>
    <rPh sb="451" eb="453">
      <t>ルイジ</t>
    </rPh>
    <rPh sb="453" eb="455">
      <t>ダンタイ</t>
    </rPh>
    <rPh sb="456" eb="457">
      <t>クラ</t>
    </rPh>
    <rPh sb="460" eb="461">
      <t>ヒク</t>
    </rPh>
    <rPh sb="465" eb="467">
      <t>コンゴ</t>
    </rPh>
    <rPh sb="468" eb="469">
      <t>ヒ</t>
    </rPh>
    <rPh sb="470" eb="471">
      <t>ツヅ</t>
    </rPh>
    <rPh sb="472" eb="474">
      <t>ロウスイ</t>
    </rPh>
    <rPh sb="474" eb="476">
      <t>タイサク</t>
    </rPh>
    <rPh sb="477" eb="478">
      <t>ト</t>
    </rPh>
    <rPh sb="479" eb="480">
      <t>ク</t>
    </rPh>
    <rPh sb="485" eb="487">
      <t>テキセイ</t>
    </rPh>
    <rPh sb="488" eb="490">
      <t>シセツ</t>
    </rPh>
    <rPh sb="490" eb="493">
      <t>リヨウリツ</t>
    </rPh>
    <rPh sb="494" eb="496">
      <t>イジ</t>
    </rPh>
    <rPh sb="511" eb="513">
      <t>ジンコウ</t>
    </rPh>
    <rPh sb="513" eb="514">
      <t>ゲン</t>
    </rPh>
    <rPh sb="517" eb="519">
      <t>キュウスイ</t>
    </rPh>
    <rPh sb="519" eb="521">
      <t>シュウエキ</t>
    </rPh>
    <rPh sb="522" eb="524">
      <t>ゲンショウ</t>
    </rPh>
    <rPh sb="524" eb="526">
      <t>ケイコウ</t>
    </rPh>
    <rPh sb="534" eb="536">
      <t>ケイヒ</t>
    </rPh>
    <rPh sb="536" eb="538">
      <t>セツゲン</t>
    </rPh>
    <rPh sb="539" eb="540">
      <t>ム</t>
    </rPh>
    <rPh sb="542" eb="544">
      <t>シセツ</t>
    </rPh>
    <rPh sb="544" eb="546">
      <t>コウシン</t>
    </rPh>
    <rPh sb="547" eb="549">
      <t>カンリ</t>
    </rPh>
    <rPh sb="550" eb="553">
      <t>コウリツカ</t>
    </rPh>
    <rPh sb="554" eb="555">
      <t>ハカ</t>
    </rPh>
    <rPh sb="555" eb="556">
      <t>サラ</t>
    </rPh>
    <rPh sb="560" eb="562">
      <t>リョウキン</t>
    </rPh>
    <rPh sb="577" eb="579">
      <t>イッソウ</t>
    </rPh>
    <rPh sb="582" eb="584">
      <t>ケイエイ</t>
    </rPh>
    <rPh sb="585" eb="588">
      <t>ケンゼンカ</t>
    </rPh>
    <rPh sb="589" eb="590">
      <t>スス</t>
    </rPh>
    <phoneticPr fontId="4"/>
  </si>
  <si>
    <t>　有形固定資産減価償却比率は、減価償却に対して施設の更新が追い付いていない状況から上昇傾向にある。
　管路経年化率は、法定耐用年数を経過した管路延長の増に対して、更新が追いついておらず比率が上昇している。
　管路更新率は、管路以外の施設更新の必要性に伴い、限られた予算の中での工事実施を検討した結果、管路更新工事を一部抑制したため、比率が下がっている。
　施設の老朽化が着実に進んでいることから、補修による長寿命化を図りつつ、使用状況や現状の老朽度を考慮しながら優先順位を付けて施設の更新を行っていく。</t>
    <rPh sb="1" eb="3">
      <t>ユウケイ</t>
    </rPh>
    <rPh sb="3" eb="5">
      <t>コテイ</t>
    </rPh>
    <rPh sb="5" eb="7">
      <t>シサン</t>
    </rPh>
    <rPh sb="7" eb="9">
      <t>ゲンカ</t>
    </rPh>
    <rPh sb="9" eb="11">
      <t>ショウキャク</t>
    </rPh>
    <rPh sb="11" eb="13">
      <t>ヒリツ</t>
    </rPh>
    <rPh sb="15" eb="17">
      <t>ゲンカ</t>
    </rPh>
    <rPh sb="17" eb="19">
      <t>ショウキャク</t>
    </rPh>
    <rPh sb="20" eb="21">
      <t>タイ</t>
    </rPh>
    <rPh sb="23" eb="25">
      <t>シセツ</t>
    </rPh>
    <rPh sb="26" eb="28">
      <t>コウシン</t>
    </rPh>
    <rPh sb="29" eb="30">
      <t>オ</t>
    </rPh>
    <rPh sb="31" eb="32">
      <t>ツ</t>
    </rPh>
    <rPh sb="37" eb="39">
      <t>ジョウキョウ</t>
    </rPh>
    <rPh sb="41" eb="43">
      <t>ジョウショウ</t>
    </rPh>
    <rPh sb="43" eb="45">
      <t>ケイコウ</t>
    </rPh>
    <rPh sb="51" eb="52">
      <t>カン</t>
    </rPh>
    <rPh sb="52" eb="53">
      <t>ロ</t>
    </rPh>
    <rPh sb="53" eb="55">
      <t>ケイネン</t>
    </rPh>
    <rPh sb="55" eb="56">
      <t>カ</t>
    </rPh>
    <rPh sb="56" eb="57">
      <t>リツ</t>
    </rPh>
    <rPh sb="59" eb="61">
      <t>ホウテイ</t>
    </rPh>
    <rPh sb="61" eb="63">
      <t>タイヨウ</t>
    </rPh>
    <rPh sb="63" eb="65">
      <t>ネンスウ</t>
    </rPh>
    <rPh sb="66" eb="68">
      <t>ケイカ</t>
    </rPh>
    <rPh sb="70" eb="72">
      <t>カンロ</t>
    </rPh>
    <rPh sb="77" eb="78">
      <t>タイ</t>
    </rPh>
    <rPh sb="81" eb="83">
      <t>コウシン</t>
    </rPh>
    <rPh sb="84" eb="85">
      <t>オ</t>
    </rPh>
    <rPh sb="92" eb="94">
      <t>ヒリツ</t>
    </rPh>
    <rPh sb="95" eb="97">
      <t>ジョウショウ</t>
    </rPh>
    <rPh sb="104" eb="106">
      <t>カンロ</t>
    </rPh>
    <rPh sb="106" eb="108">
      <t>コウシン</t>
    </rPh>
    <rPh sb="108" eb="109">
      <t>リツ</t>
    </rPh>
    <rPh sb="121" eb="124">
      <t>ヒツヨウセイ</t>
    </rPh>
    <rPh sb="125" eb="126">
      <t>トモナ</t>
    </rPh>
    <rPh sb="138" eb="140">
      <t>コウジ</t>
    </rPh>
    <rPh sb="140" eb="142">
      <t>ジッシ</t>
    </rPh>
    <rPh sb="143" eb="145">
      <t>ケントウ</t>
    </rPh>
    <rPh sb="147" eb="149">
      <t>ケッカ</t>
    </rPh>
    <rPh sb="150" eb="152">
      <t>カンロ</t>
    </rPh>
    <rPh sb="152" eb="154">
      <t>コウシン</t>
    </rPh>
    <rPh sb="154" eb="156">
      <t>コウジ</t>
    </rPh>
    <rPh sb="157" eb="159">
      <t>イチブ</t>
    </rPh>
    <rPh sb="159" eb="161">
      <t>ヨクセイ</t>
    </rPh>
    <rPh sb="166" eb="168">
      <t>ヒリツ</t>
    </rPh>
    <rPh sb="169" eb="170">
      <t>シタ</t>
    </rPh>
    <rPh sb="198" eb="200">
      <t>ホシュウ</t>
    </rPh>
    <rPh sb="208" eb="20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</si>
</sst>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0.87</c:v>
                </c:pt>
                <c:pt idx="1">
                  <c:v>0.68</c:v>
                </c:pt>
                <c:pt idx="2">
                  <c:v>0.62</c:v>
                </c:pt>
                <c:pt idx="3">
                  <c:v>0.72</c:v>
                </c:pt>
                <c:pt idx="4">
                  <c:v>0.59</c:v>
                </c:pt>
              </c:numCache>
            </c:numRef>
          </c:val>
          <c:extLst>
            <c:ext xmlns:c16="http://schemas.microsoft.com/office/drawing/2014/chart" uri="{C3380CC4-5D6E-409C-BE32-E72D297353CC}">
              <c16:uniqueId val="{00000000-B05C-457B-9633-FFA28B8F6C1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0.48</c:v>
                </c:pt>
                <c:pt idx="4">
                  <c:v>0.5</c:v>
                </c:pt>
              </c:numCache>
            </c:numRef>
          </c:val>
          <c:smooth val="0"/>
          <c:extLst>
            <c:ext xmlns:c16="http://schemas.microsoft.com/office/drawing/2014/chart" uri="{C3380CC4-5D6E-409C-BE32-E72D297353CC}">
              <c16:uniqueId val="{00000001-B05C-457B-9633-FFA28B8F6C1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101.93</c:v>
                </c:pt>
                <c:pt idx="1">
                  <c:v>106.84</c:v>
                </c:pt>
                <c:pt idx="2">
                  <c:v>101.16</c:v>
                </c:pt>
                <c:pt idx="3">
                  <c:v>101.21</c:v>
                </c:pt>
                <c:pt idx="4">
                  <c:v>105.98</c:v>
                </c:pt>
              </c:numCache>
            </c:numRef>
          </c:val>
          <c:extLst>
            <c:ext xmlns:c16="http://schemas.microsoft.com/office/drawing/2014/chart" uri="{C3380CC4-5D6E-409C-BE32-E72D297353CC}">
              <c16:uniqueId val="{00000000-E30E-40D9-A9EA-5C8F796648F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108.84</c:v>
                </c:pt>
                <c:pt idx="4">
                  <c:v>105.92</c:v>
                </c:pt>
              </c:numCache>
            </c:numRef>
          </c:val>
          <c:smooth val="0"/>
          <c:extLst>
            <c:ext xmlns:c16="http://schemas.microsoft.com/office/drawing/2014/chart" uri="{C3380CC4-5D6E-409C-BE32-E72D297353CC}">
              <c16:uniqueId val="{00000001-E30E-40D9-A9EA-5C8F796648F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44.55</c:v>
                </c:pt>
                <c:pt idx="1">
                  <c:v>46.07</c:v>
                </c:pt>
                <c:pt idx="2">
                  <c:v>47.04</c:v>
                </c:pt>
                <c:pt idx="3">
                  <c:v>48.21</c:v>
                </c:pt>
                <c:pt idx="4">
                  <c:v>48.98</c:v>
                </c:pt>
              </c:numCache>
            </c:numRef>
          </c:val>
          <c:extLst>
            <c:ext xmlns:c16="http://schemas.microsoft.com/office/drawing/2014/chart" uri="{C3380CC4-5D6E-409C-BE32-E72D297353CC}">
              <c16:uniqueId val="{00000000-2BCC-4578-97F8-5863B4F059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51.29</c:v>
                </c:pt>
                <c:pt idx="4">
                  <c:v>52.2</c:v>
                </c:pt>
              </c:numCache>
            </c:numRef>
          </c:val>
          <c:smooth val="0"/>
          <c:extLst>
            <c:ext xmlns:c16="http://schemas.microsoft.com/office/drawing/2014/chart" uri="{C3380CC4-5D6E-409C-BE32-E72D297353CC}">
              <c16:uniqueId val="{00000001-2BCC-4578-97F8-5863B4F059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31.04</c:v>
                </c:pt>
                <c:pt idx="1">
                  <c:v>31.76</c:v>
                </c:pt>
                <c:pt idx="2">
                  <c:v>33.01</c:v>
                </c:pt>
                <c:pt idx="3">
                  <c:v>33.56</c:v>
                </c:pt>
                <c:pt idx="4">
                  <c:v>33.89</c:v>
                </c:pt>
              </c:numCache>
            </c:numRef>
          </c:val>
          <c:extLst>
            <c:ext xmlns:c16="http://schemas.microsoft.com/office/drawing/2014/chart" uri="{C3380CC4-5D6E-409C-BE32-E72D297353CC}">
              <c16:uniqueId val="{00000000-F819-4A40-A198-07E74435803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19.61</c:v>
                </c:pt>
                <c:pt idx="4">
                  <c:v>20.73</c:v>
                </c:pt>
              </c:numCache>
            </c:numRef>
          </c:val>
          <c:smooth val="0"/>
          <c:extLst>
            <c:ext xmlns:c16="http://schemas.microsoft.com/office/drawing/2014/chart" uri="{C3380CC4-5D6E-409C-BE32-E72D297353CC}">
              <c16:uniqueId val="{00000001-F819-4A40-A198-07E74435803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3F-4A2B-B78F-5798EF024D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6.02</c:v>
                </c:pt>
                <c:pt idx="4">
                  <c:v>7.78</c:v>
                </c:pt>
              </c:numCache>
            </c:numRef>
          </c:val>
          <c:smooth val="0"/>
          <c:extLst>
            <c:ext xmlns:c16="http://schemas.microsoft.com/office/drawing/2014/chart" uri="{C3380CC4-5D6E-409C-BE32-E72D297353CC}">
              <c16:uniqueId val="{00000001-763F-4A2B-B78F-5798EF024D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164.65</c:v>
                </c:pt>
                <c:pt idx="1">
                  <c:v>188.6</c:v>
                </c:pt>
                <c:pt idx="2">
                  <c:v>177.93</c:v>
                </c:pt>
                <c:pt idx="3">
                  <c:v>168.73</c:v>
                </c:pt>
                <c:pt idx="4">
                  <c:v>154.01</c:v>
                </c:pt>
              </c:numCache>
            </c:numRef>
          </c:val>
          <c:extLst>
            <c:ext xmlns:c16="http://schemas.microsoft.com/office/drawing/2014/chart" uri="{C3380CC4-5D6E-409C-BE32-E72D297353CC}">
              <c16:uniqueId val="{00000000-AB0A-41F8-BFD0-4531737BF9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378.56</c:v>
                </c:pt>
                <c:pt idx="4">
                  <c:v>364.46</c:v>
                </c:pt>
              </c:numCache>
            </c:numRef>
          </c:val>
          <c:smooth val="0"/>
          <c:extLst>
            <c:ext xmlns:c16="http://schemas.microsoft.com/office/drawing/2014/chart" uri="{C3380CC4-5D6E-409C-BE32-E72D297353CC}">
              <c16:uniqueId val="{00000001-AB0A-41F8-BFD0-4531737BF9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668.51</c:v>
                </c:pt>
                <c:pt idx="1">
                  <c:v>691.76</c:v>
                </c:pt>
                <c:pt idx="2">
                  <c:v>698.41</c:v>
                </c:pt>
                <c:pt idx="3">
                  <c:v>712.61</c:v>
                </c:pt>
                <c:pt idx="4">
                  <c:v>720.52</c:v>
                </c:pt>
              </c:numCache>
            </c:numRef>
          </c:val>
          <c:extLst>
            <c:ext xmlns:c16="http://schemas.microsoft.com/office/drawing/2014/chart" uri="{C3380CC4-5D6E-409C-BE32-E72D297353CC}">
              <c16:uniqueId val="{00000000-C8C6-4A61-AE9A-7E31FCA038D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395.68</c:v>
                </c:pt>
                <c:pt idx="4">
                  <c:v>403.72</c:v>
                </c:pt>
              </c:numCache>
            </c:numRef>
          </c:val>
          <c:smooth val="0"/>
          <c:extLst>
            <c:ext xmlns:c16="http://schemas.microsoft.com/office/drawing/2014/chart" uri="{C3380CC4-5D6E-409C-BE32-E72D297353CC}">
              <c16:uniqueId val="{00000001-C8C6-4A61-AE9A-7E31FCA038D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78.39</c:v>
                </c:pt>
                <c:pt idx="1">
                  <c:v>82.19</c:v>
                </c:pt>
                <c:pt idx="2">
                  <c:v>77.989999999999995</c:v>
                </c:pt>
                <c:pt idx="3">
                  <c:v>78.45</c:v>
                </c:pt>
                <c:pt idx="4">
                  <c:v>82.04</c:v>
                </c:pt>
              </c:numCache>
            </c:numRef>
          </c:val>
          <c:extLst>
            <c:ext xmlns:c16="http://schemas.microsoft.com/office/drawing/2014/chart" uri="{C3380CC4-5D6E-409C-BE32-E72D297353CC}">
              <c16:uniqueId val="{00000000-CA25-4FDF-961B-B7FBAC1F3B9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97.59</c:v>
                </c:pt>
                <c:pt idx="4">
                  <c:v>92.17</c:v>
                </c:pt>
              </c:numCache>
            </c:numRef>
          </c:val>
          <c:smooth val="0"/>
          <c:extLst>
            <c:ext xmlns:c16="http://schemas.microsoft.com/office/drawing/2014/chart" uri="{C3380CC4-5D6E-409C-BE32-E72D297353CC}">
              <c16:uniqueId val="{00000001-CA25-4FDF-961B-B7FBAC1F3B9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174.06</c:v>
                </c:pt>
                <c:pt idx="1">
                  <c:v>167.29</c:v>
                </c:pt>
                <c:pt idx="2">
                  <c:v>176.42</c:v>
                </c:pt>
                <c:pt idx="3">
                  <c:v>176.34</c:v>
                </c:pt>
                <c:pt idx="4">
                  <c:v>169.33</c:v>
                </c:pt>
              </c:numCache>
            </c:numRef>
          </c:val>
          <c:extLst>
            <c:ext xmlns:c16="http://schemas.microsoft.com/office/drawing/2014/chart" uri="{C3380CC4-5D6E-409C-BE32-E72D297353CC}">
              <c16:uniqueId val="{00000000-0057-4EEC-8EC1-89EE12DABAA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181.71</c:v>
                </c:pt>
                <c:pt idx="4">
                  <c:v>188.51</c:v>
                </c:pt>
              </c:numCache>
            </c:numRef>
          </c:val>
          <c:smooth val="0"/>
          <c:extLst>
            <c:ext xmlns:c16="http://schemas.microsoft.com/office/drawing/2014/chart" uri="{C3380CC4-5D6E-409C-BE32-E72D297353CC}">
              <c16:uniqueId val="{00000001-0057-4EEC-8EC1-89EE12DABAA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75.25</c:v>
                </c:pt>
                <c:pt idx="1">
                  <c:v>71.36</c:v>
                </c:pt>
                <c:pt idx="2">
                  <c:v>70.62</c:v>
                </c:pt>
                <c:pt idx="3">
                  <c:v>72.05</c:v>
                </c:pt>
                <c:pt idx="4">
                  <c:v>70.98</c:v>
                </c:pt>
              </c:numCache>
            </c:numRef>
          </c:val>
          <c:extLst>
            <c:ext xmlns:c16="http://schemas.microsoft.com/office/drawing/2014/chart" uri="{C3380CC4-5D6E-409C-BE32-E72D297353CC}">
              <c16:uniqueId val="{00000000-F7B7-49D8-9C3A-0944E170F0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55.72</c:v>
                </c:pt>
                <c:pt idx="4">
                  <c:v>55.31</c:v>
                </c:pt>
              </c:numCache>
            </c:numRef>
          </c:val>
          <c:smooth val="0"/>
          <c:extLst>
            <c:ext xmlns:c16="http://schemas.microsoft.com/office/drawing/2014/chart" uri="{C3380CC4-5D6E-409C-BE32-E72D297353CC}">
              <c16:uniqueId val="{00000001-F7B7-49D8-9C3A-0944E170F0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76.3</c:v>
                </c:pt>
                <c:pt idx="1">
                  <c:v>77.099999999999994</c:v>
                </c:pt>
                <c:pt idx="2">
                  <c:v>77.52</c:v>
                </c:pt>
                <c:pt idx="3">
                  <c:v>74.8</c:v>
                </c:pt>
                <c:pt idx="4">
                  <c:v>74.38</c:v>
                </c:pt>
              </c:numCache>
            </c:numRef>
          </c:val>
          <c:extLst>
            <c:ext xmlns:c16="http://schemas.microsoft.com/office/drawing/2014/chart" uri="{C3380CC4-5D6E-409C-BE32-E72D297353CC}">
              <c16:uniqueId val="{00000000-FFB3-485A-A611-A4114D23471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81.260000000000005</c:v>
                </c:pt>
                <c:pt idx="4">
                  <c:v>80.36</c:v>
                </c:pt>
              </c:numCache>
            </c:numRef>
          </c:val>
          <c:smooth val="0"/>
          <c:extLst>
            <c:ext xmlns:c16="http://schemas.microsoft.com/office/drawing/2014/chart" uri="{C3380CC4-5D6E-409C-BE32-E72D297353CC}">
              <c16:uniqueId val="{00000001-FFB3-485A-A611-A4114D23471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山口県　長門市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31664</v>
      </c>
      <c r="AM8" s="66"/>
      <c r="AN8" s="66"/>
      <c r="AO8" s="66"/>
      <c r="AP8" s="66"/>
      <c r="AQ8" s="66"/>
      <c r="AR8" s="66"/>
      <c r="AS8" s="66"/>
      <c r="AT8" s="37">
        <f>データ!$S$6</f>
        <v>357.31</v>
      </c>
      <c r="AU8" s="38"/>
      <c r="AV8" s="38"/>
      <c r="AW8" s="38"/>
      <c r="AX8" s="38"/>
      <c r="AY8" s="38"/>
      <c r="AZ8" s="38"/>
      <c r="BA8" s="38"/>
      <c r="BB8" s="55">
        <f>データ!$T$6</f>
        <v>88.62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60.12</v>
      </c>
      <c r="J10" s="38"/>
      <c r="K10" s="38"/>
      <c r="L10" s="38"/>
      <c r="M10" s="38"/>
      <c r="N10" s="38"/>
      <c r="O10" s="65"/>
      <c r="P10" s="55">
        <f>データ!$P$6</f>
        <v>92.88</v>
      </c>
      <c r="Q10" s="55"/>
      <c r="R10" s="55"/>
      <c r="S10" s="55"/>
      <c r="T10" s="55"/>
      <c r="U10" s="55"/>
      <c r="V10" s="55"/>
      <c r="W10" s="66">
        <f>データ!$Q$6</f>
        <v>2750</v>
      </c>
      <c r="X10" s="66"/>
      <c r="Y10" s="66"/>
      <c r="Z10" s="66"/>
      <c r="AA10" s="66"/>
      <c r="AB10" s="66"/>
      <c r="AC10" s="66"/>
      <c r="AD10" s="2"/>
      <c r="AE10" s="2"/>
      <c r="AF10" s="2"/>
      <c r="AG10" s="2"/>
      <c r="AH10" s="2"/>
      <c r="AI10" s="2"/>
      <c r="AJ10" s="2"/>
      <c r="AK10" s="2"/>
      <c r="AL10" s="66">
        <f>データ!$U$6</f>
        <v>29096</v>
      </c>
      <c r="AM10" s="66"/>
      <c r="AN10" s="66"/>
      <c r="AO10" s="66"/>
      <c r="AP10" s="66"/>
      <c r="AQ10" s="66"/>
      <c r="AR10" s="66"/>
      <c r="AS10" s="66"/>
      <c r="AT10" s="37">
        <f>データ!$V$6</f>
        <v>85.5</v>
      </c>
      <c r="AU10" s="38"/>
      <c r="AV10" s="38"/>
      <c r="AW10" s="38"/>
      <c r="AX10" s="38"/>
      <c r="AY10" s="38"/>
      <c r="AZ10" s="38"/>
      <c r="BA10" s="38"/>
      <c r="BB10" s="55">
        <f>データ!$W$6</f>
        <v>340.3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5ouYKZTf3C+nr4bQEgY7YJGW0Qfsi4JuYZMjdyxd7Gwe1S6VKLN0M12U9PkOIXtR2qEnw6DFsamZ0lxFjDPAaw==" saltValue="6IKtuqhxCKNFYRUi0ugA5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352110</v>
      </c>
      <c r="D6" s="20">
        <f t="shared" si="3"/>
        <v>46</v>
      </c>
      <c r="E6" s="20">
        <f t="shared" si="3"/>
        <v>1</v>
      </c>
      <c r="F6" s="20">
        <f t="shared" si="3"/>
        <v>0</v>
      </c>
      <c r="G6" s="20">
        <f t="shared" si="3"/>
        <v>1</v>
      </c>
      <c r="H6" s="20" t="str">
        <f t="shared" si="3"/>
        <v>山口県　長門市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60.12</v>
      </c>
      <c r="P6" s="21">
        <f t="shared" si="3"/>
        <v>92.88</v>
      </c>
      <c r="Q6" s="21">
        <f t="shared" si="3"/>
        <v>2750</v>
      </c>
      <c r="R6" s="21">
        <f t="shared" si="3"/>
        <v>31664</v>
      </c>
      <c r="S6" s="21">
        <f t="shared" si="3"/>
        <v>357.31</v>
      </c>
      <c r="T6" s="21">
        <f t="shared" si="3"/>
        <v>88.62</v>
      </c>
      <c r="U6" s="21">
        <f t="shared" si="3"/>
        <v>29096</v>
      </c>
      <c r="V6" s="21">
        <f t="shared" si="3"/>
        <v>85.5</v>
      </c>
      <c r="W6" s="21">
        <f t="shared" si="3"/>
        <v>340.3</v>
      </c>
      <c r="X6" s="22">
        <f>IF(X7="",NA(),X7)</f>
        <v>101.93</v>
      </c>
      <c r="Y6" s="22">
        <f t="shared" ref="Y6:AG6" si="4">IF(Y7="",NA(),Y7)</f>
        <v>106.84</v>
      </c>
      <c r="Z6" s="22">
        <f t="shared" si="4"/>
        <v>101.16</v>
      </c>
      <c r="AA6" s="22">
        <f t="shared" si="4"/>
        <v>101.21</v>
      </c>
      <c r="AB6" s="22">
        <f t="shared" si="4"/>
        <v>105.98</v>
      </c>
      <c r="AC6" s="22">
        <f t="shared" si="4"/>
        <v>110.66</v>
      </c>
      <c r="AD6" s="22">
        <f t="shared" si="4"/>
        <v>109.01</v>
      </c>
      <c r="AE6" s="22">
        <f t="shared" si="4"/>
        <v>108.83</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6.02</v>
      </c>
      <c r="AR6" s="22">
        <f t="shared" si="5"/>
        <v>7.78</v>
      </c>
      <c r="AS6" s="21" t="str">
        <f>IF(AS7="","",IF(AS7="-","【-】","【"&amp;SUBSTITUTE(TEXT(AS7,"#,##0.00"),"-","△")&amp;"】"))</f>
        <v>【1.34】</v>
      </c>
      <c r="AT6" s="22">
        <f>IF(AT7="",NA(),AT7)</f>
        <v>164.65</v>
      </c>
      <c r="AU6" s="22">
        <f t="shared" ref="AU6:BC6" si="6">IF(AU7="",NA(),AU7)</f>
        <v>188.6</v>
      </c>
      <c r="AV6" s="22">
        <f t="shared" si="6"/>
        <v>177.93</v>
      </c>
      <c r="AW6" s="22">
        <f t="shared" si="6"/>
        <v>168.73</v>
      </c>
      <c r="AX6" s="22">
        <f t="shared" si="6"/>
        <v>154.01</v>
      </c>
      <c r="AY6" s="22">
        <f t="shared" si="6"/>
        <v>366.03</v>
      </c>
      <c r="AZ6" s="22">
        <f t="shared" si="6"/>
        <v>365.18</v>
      </c>
      <c r="BA6" s="22">
        <f t="shared" si="6"/>
        <v>327.77</v>
      </c>
      <c r="BB6" s="22">
        <f t="shared" si="6"/>
        <v>378.56</v>
      </c>
      <c r="BC6" s="22">
        <f t="shared" si="6"/>
        <v>364.46</v>
      </c>
      <c r="BD6" s="21" t="str">
        <f>IF(BD7="","",IF(BD7="-","【-】","【"&amp;SUBSTITUTE(TEXT(BD7,"#,##0.00"),"-","△")&amp;"】"))</f>
        <v>【252.29】</v>
      </c>
      <c r="BE6" s="22">
        <f>IF(BE7="",NA(),BE7)</f>
        <v>668.51</v>
      </c>
      <c r="BF6" s="22">
        <f t="shared" ref="BF6:BN6" si="7">IF(BF7="",NA(),BF7)</f>
        <v>691.76</v>
      </c>
      <c r="BG6" s="22">
        <f t="shared" si="7"/>
        <v>698.41</v>
      </c>
      <c r="BH6" s="22">
        <f t="shared" si="7"/>
        <v>712.61</v>
      </c>
      <c r="BI6" s="22">
        <f t="shared" si="7"/>
        <v>720.52</v>
      </c>
      <c r="BJ6" s="22">
        <f t="shared" si="7"/>
        <v>370.12</v>
      </c>
      <c r="BK6" s="22">
        <f t="shared" si="7"/>
        <v>371.65</v>
      </c>
      <c r="BL6" s="22">
        <f t="shared" si="7"/>
        <v>397.1</v>
      </c>
      <c r="BM6" s="22">
        <f t="shared" si="7"/>
        <v>395.68</v>
      </c>
      <c r="BN6" s="22">
        <f t="shared" si="7"/>
        <v>403.72</v>
      </c>
      <c r="BO6" s="21" t="str">
        <f>IF(BO7="","",IF(BO7="-","【-】","【"&amp;SUBSTITUTE(TEXT(BO7,"#,##0.00"),"-","△")&amp;"】"))</f>
        <v>【268.07】</v>
      </c>
      <c r="BP6" s="22">
        <f>IF(BP7="",NA(),BP7)</f>
        <v>78.39</v>
      </c>
      <c r="BQ6" s="22">
        <f t="shared" ref="BQ6:BY6" si="8">IF(BQ7="",NA(),BQ7)</f>
        <v>82.19</v>
      </c>
      <c r="BR6" s="22">
        <f t="shared" si="8"/>
        <v>77.989999999999995</v>
      </c>
      <c r="BS6" s="22">
        <f t="shared" si="8"/>
        <v>78.45</v>
      </c>
      <c r="BT6" s="22">
        <f t="shared" si="8"/>
        <v>82.04</v>
      </c>
      <c r="BU6" s="22">
        <f t="shared" si="8"/>
        <v>100.42</v>
      </c>
      <c r="BV6" s="22">
        <f t="shared" si="8"/>
        <v>98.77</v>
      </c>
      <c r="BW6" s="22">
        <f t="shared" si="8"/>
        <v>95.79</v>
      </c>
      <c r="BX6" s="22">
        <f t="shared" si="8"/>
        <v>97.59</v>
      </c>
      <c r="BY6" s="22">
        <f t="shared" si="8"/>
        <v>92.17</v>
      </c>
      <c r="BZ6" s="21" t="str">
        <f>IF(BZ7="","",IF(BZ7="-","【-】","【"&amp;SUBSTITUTE(TEXT(BZ7,"#,##0.00"),"-","△")&amp;"】"))</f>
        <v>【97.47】</v>
      </c>
      <c r="CA6" s="22">
        <f>IF(CA7="",NA(),CA7)</f>
        <v>174.06</v>
      </c>
      <c r="CB6" s="22">
        <f t="shared" ref="CB6:CJ6" si="9">IF(CB7="",NA(),CB7)</f>
        <v>167.29</v>
      </c>
      <c r="CC6" s="22">
        <f t="shared" si="9"/>
        <v>176.42</v>
      </c>
      <c r="CD6" s="22">
        <f t="shared" si="9"/>
        <v>176.34</v>
      </c>
      <c r="CE6" s="22">
        <f t="shared" si="9"/>
        <v>169.33</v>
      </c>
      <c r="CF6" s="22">
        <f t="shared" si="9"/>
        <v>171.67</v>
      </c>
      <c r="CG6" s="22">
        <f t="shared" si="9"/>
        <v>173.67</v>
      </c>
      <c r="CH6" s="22">
        <f t="shared" si="9"/>
        <v>171.13</v>
      </c>
      <c r="CI6" s="22">
        <f t="shared" si="9"/>
        <v>181.71</v>
      </c>
      <c r="CJ6" s="22">
        <f t="shared" si="9"/>
        <v>188.51</v>
      </c>
      <c r="CK6" s="21" t="str">
        <f>IF(CK7="","",IF(CK7="-","【-】","【"&amp;SUBSTITUTE(TEXT(CK7,"#,##0.00"),"-","△")&amp;"】"))</f>
        <v>【174.75】</v>
      </c>
      <c r="CL6" s="22">
        <f>IF(CL7="",NA(),CL7)</f>
        <v>75.25</v>
      </c>
      <c r="CM6" s="22">
        <f t="shared" ref="CM6:CU6" si="10">IF(CM7="",NA(),CM7)</f>
        <v>71.36</v>
      </c>
      <c r="CN6" s="22">
        <f t="shared" si="10"/>
        <v>70.62</v>
      </c>
      <c r="CO6" s="22">
        <f t="shared" si="10"/>
        <v>72.05</v>
      </c>
      <c r="CP6" s="22">
        <f t="shared" si="10"/>
        <v>70.98</v>
      </c>
      <c r="CQ6" s="22">
        <f t="shared" si="10"/>
        <v>59.74</v>
      </c>
      <c r="CR6" s="22">
        <f t="shared" si="10"/>
        <v>59.67</v>
      </c>
      <c r="CS6" s="22">
        <f t="shared" si="10"/>
        <v>60.12</v>
      </c>
      <c r="CT6" s="22">
        <f t="shared" si="10"/>
        <v>55.72</v>
      </c>
      <c r="CU6" s="22">
        <f t="shared" si="10"/>
        <v>55.31</v>
      </c>
      <c r="CV6" s="21" t="str">
        <f>IF(CV7="","",IF(CV7="-","【-】","【"&amp;SUBSTITUTE(TEXT(CV7,"#,##0.00"),"-","△")&amp;"】"))</f>
        <v>【59.97】</v>
      </c>
      <c r="CW6" s="22">
        <f>IF(CW7="",NA(),CW7)</f>
        <v>76.3</v>
      </c>
      <c r="CX6" s="22">
        <f t="shared" ref="CX6:DF6" si="11">IF(CX7="",NA(),CX7)</f>
        <v>77.099999999999994</v>
      </c>
      <c r="CY6" s="22">
        <f t="shared" si="11"/>
        <v>77.52</v>
      </c>
      <c r="CZ6" s="22">
        <f t="shared" si="11"/>
        <v>74.8</v>
      </c>
      <c r="DA6" s="22">
        <f t="shared" si="11"/>
        <v>74.38</v>
      </c>
      <c r="DB6" s="22">
        <f t="shared" si="11"/>
        <v>84.8</v>
      </c>
      <c r="DC6" s="22">
        <f t="shared" si="11"/>
        <v>84.6</v>
      </c>
      <c r="DD6" s="22">
        <f t="shared" si="11"/>
        <v>84.24</v>
      </c>
      <c r="DE6" s="22">
        <f t="shared" si="11"/>
        <v>81.260000000000005</v>
      </c>
      <c r="DF6" s="22">
        <f t="shared" si="11"/>
        <v>80.36</v>
      </c>
      <c r="DG6" s="21" t="str">
        <f>IF(DG7="","",IF(DG7="-","【-】","【"&amp;SUBSTITUTE(TEXT(DG7,"#,##0.00"),"-","△")&amp;"】"))</f>
        <v>【89.76】</v>
      </c>
      <c r="DH6" s="22">
        <f>IF(DH7="",NA(),DH7)</f>
        <v>44.55</v>
      </c>
      <c r="DI6" s="22">
        <f t="shared" ref="DI6:DQ6" si="12">IF(DI7="",NA(),DI7)</f>
        <v>46.07</v>
      </c>
      <c r="DJ6" s="22">
        <f t="shared" si="12"/>
        <v>47.04</v>
      </c>
      <c r="DK6" s="22">
        <f t="shared" si="12"/>
        <v>48.21</v>
      </c>
      <c r="DL6" s="22">
        <f t="shared" si="12"/>
        <v>48.98</v>
      </c>
      <c r="DM6" s="22">
        <f t="shared" si="12"/>
        <v>47.66</v>
      </c>
      <c r="DN6" s="22">
        <f t="shared" si="12"/>
        <v>48.17</v>
      </c>
      <c r="DO6" s="22">
        <f t="shared" si="12"/>
        <v>48.83</v>
      </c>
      <c r="DP6" s="22">
        <f t="shared" si="12"/>
        <v>51.29</v>
      </c>
      <c r="DQ6" s="22">
        <f t="shared" si="12"/>
        <v>52.2</v>
      </c>
      <c r="DR6" s="21" t="str">
        <f>IF(DR7="","",IF(DR7="-","【-】","【"&amp;SUBSTITUTE(TEXT(DR7,"#,##0.00"),"-","△")&amp;"】"))</f>
        <v>【51.51】</v>
      </c>
      <c r="DS6" s="22">
        <f>IF(DS7="",NA(),DS7)</f>
        <v>31.04</v>
      </c>
      <c r="DT6" s="22">
        <f t="shared" ref="DT6:EB6" si="13">IF(DT7="",NA(),DT7)</f>
        <v>31.76</v>
      </c>
      <c r="DU6" s="22">
        <f t="shared" si="13"/>
        <v>33.01</v>
      </c>
      <c r="DV6" s="22">
        <f t="shared" si="13"/>
        <v>33.56</v>
      </c>
      <c r="DW6" s="22">
        <f t="shared" si="13"/>
        <v>33.89</v>
      </c>
      <c r="DX6" s="22">
        <f t="shared" si="13"/>
        <v>15.1</v>
      </c>
      <c r="DY6" s="22">
        <f t="shared" si="13"/>
        <v>17.12</v>
      </c>
      <c r="DZ6" s="22">
        <f t="shared" si="13"/>
        <v>18.18</v>
      </c>
      <c r="EA6" s="22">
        <f t="shared" si="13"/>
        <v>19.61</v>
      </c>
      <c r="EB6" s="22">
        <f t="shared" si="13"/>
        <v>20.73</v>
      </c>
      <c r="EC6" s="21" t="str">
        <f>IF(EC7="","",IF(EC7="-","【-】","【"&amp;SUBSTITUTE(TEXT(EC7,"#,##0.00"),"-","△")&amp;"】"))</f>
        <v>【23.75】</v>
      </c>
      <c r="ED6" s="22">
        <f>IF(ED7="",NA(),ED7)</f>
        <v>0.87</v>
      </c>
      <c r="EE6" s="22">
        <f t="shared" ref="EE6:EM6" si="14">IF(EE7="",NA(),EE7)</f>
        <v>0.68</v>
      </c>
      <c r="EF6" s="22">
        <f t="shared" si="14"/>
        <v>0.62</v>
      </c>
      <c r="EG6" s="22">
        <f t="shared" si="14"/>
        <v>0.72</v>
      </c>
      <c r="EH6" s="22">
        <f t="shared" si="14"/>
        <v>0.59</v>
      </c>
      <c r="EI6" s="22">
        <f t="shared" si="14"/>
        <v>0.57999999999999996</v>
      </c>
      <c r="EJ6" s="22">
        <f t="shared" si="14"/>
        <v>0.54</v>
      </c>
      <c r="EK6" s="22">
        <f t="shared" si="14"/>
        <v>0.56999999999999995</v>
      </c>
      <c r="EL6" s="22">
        <f t="shared" si="14"/>
        <v>0.48</v>
      </c>
      <c r="EM6" s="22">
        <f t="shared" si="14"/>
        <v>0.5</v>
      </c>
      <c r="EN6" s="21" t="str">
        <f>IF(EN7="","",IF(EN7="-","【-】","【"&amp;SUBSTITUTE(TEXT(EN7,"#,##0.00"),"-","△")&amp;"】"))</f>
        <v>【0.67】</v>
      </c>
    </row>
    <row r="7" spans="1:144" s="23" customFormat="1" x14ac:dyDescent="0.15">
      <c r="A7" s="15"/>
      <c r="B7" s="24">
        <v>2022</v>
      </c>
      <c r="C7" s="24">
        <v>352110</v>
      </c>
      <c r="D7" s="24">
        <v>46</v>
      </c>
      <c r="E7" s="24">
        <v>1</v>
      </c>
      <c r="F7" s="24">
        <v>0</v>
      </c>
      <c r="G7" s="24">
        <v>1</v>
      </c>
      <c r="H7" s="24" t="s">
        <v>93</v>
      </c>
      <c r="I7" s="24" t="s">
        <v>94</v>
      </c>
      <c r="J7" s="24" t="s">
        <v>95</v>
      </c>
      <c r="K7" s="24" t="s">
        <v>96</v>
      </c>
      <c r="L7" s="24" t="s">
        <v>97</v>
      </c>
      <c r="M7" s="24" t="s">
        <v>98</v>
      </c>
      <c r="N7" s="25" t="s">
        <v>99</v>
      </c>
      <c r="O7" s="25">
        <v>60.12</v>
      </c>
      <c r="P7" s="25">
        <v>92.88</v>
      </c>
      <c r="Q7" s="25">
        <v>2750</v>
      </c>
      <c r="R7" s="25">
        <v>31664</v>
      </c>
      <c r="S7" s="25">
        <v>357.31</v>
      </c>
      <c r="T7" s="25">
        <v>88.62</v>
      </c>
      <c r="U7" s="25">
        <v>29096</v>
      </c>
      <c r="V7" s="25">
        <v>85.5</v>
      </c>
      <c r="W7" s="25">
        <v>340.3</v>
      </c>
      <c r="X7" s="25">
        <v>101.93</v>
      </c>
      <c r="Y7" s="25">
        <v>106.84</v>
      </c>
      <c r="Z7" s="25">
        <v>101.16</v>
      </c>
      <c r="AA7" s="25">
        <v>101.21</v>
      </c>
      <c r="AB7" s="25">
        <v>105.98</v>
      </c>
      <c r="AC7" s="25">
        <v>110.66</v>
      </c>
      <c r="AD7" s="25">
        <v>109.01</v>
      </c>
      <c r="AE7" s="25">
        <v>108.83</v>
      </c>
      <c r="AF7" s="25">
        <v>108.84</v>
      </c>
      <c r="AG7" s="25">
        <v>105.92</v>
      </c>
      <c r="AH7" s="25">
        <v>108.7</v>
      </c>
      <c r="AI7" s="25">
        <v>0</v>
      </c>
      <c r="AJ7" s="25">
        <v>0</v>
      </c>
      <c r="AK7" s="25">
        <v>0</v>
      </c>
      <c r="AL7" s="25">
        <v>0</v>
      </c>
      <c r="AM7" s="25">
        <v>0</v>
      </c>
      <c r="AN7" s="25">
        <v>2.74</v>
      </c>
      <c r="AO7" s="25">
        <v>3.7</v>
      </c>
      <c r="AP7" s="25">
        <v>4.34</v>
      </c>
      <c r="AQ7" s="25">
        <v>6.02</v>
      </c>
      <c r="AR7" s="25">
        <v>7.78</v>
      </c>
      <c r="AS7" s="25">
        <v>1.34</v>
      </c>
      <c r="AT7" s="25">
        <v>164.65</v>
      </c>
      <c r="AU7" s="25">
        <v>188.6</v>
      </c>
      <c r="AV7" s="25">
        <v>177.93</v>
      </c>
      <c r="AW7" s="25">
        <v>168.73</v>
      </c>
      <c r="AX7" s="25">
        <v>154.01</v>
      </c>
      <c r="AY7" s="25">
        <v>366.03</v>
      </c>
      <c r="AZ7" s="25">
        <v>365.18</v>
      </c>
      <c r="BA7" s="25">
        <v>327.77</v>
      </c>
      <c r="BB7" s="25">
        <v>378.56</v>
      </c>
      <c r="BC7" s="25">
        <v>364.46</v>
      </c>
      <c r="BD7" s="25">
        <v>252.29</v>
      </c>
      <c r="BE7" s="25">
        <v>668.51</v>
      </c>
      <c r="BF7" s="25">
        <v>691.76</v>
      </c>
      <c r="BG7" s="25">
        <v>698.41</v>
      </c>
      <c r="BH7" s="25">
        <v>712.61</v>
      </c>
      <c r="BI7" s="25">
        <v>720.52</v>
      </c>
      <c r="BJ7" s="25">
        <v>370.12</v>
      </c>
      <c r="BK7" s="25">
        <v>371.65</v>
      </c>
      <c r="BL7" s="25">
        <v>397.1</v>
      </c>
      <c r="BM7" s="25">
        <v>395.68</v>
      </c>
      <c r="BN7" s="25">
        <v>403.72</v>
      </c>
      <c r="BO7" s="25">
        <v>268.07</v>
      </c>
      <c r="BP7" s="25">
        <v>78.39</v>
      </c>
      <c r="BQ7" s="25">
        <v>82.19</v>
      </c>
      <c r="BR7" s="25">
        <v>77.989999999999995</v>
      </c>
      <c r="BS7" s="25">
        <v>78.45</v>
      </c>
      <c r="BT7" s="25">
        <v>82.04</v>
      </c>
      <c r="BU7" s="25">
        <v>100.42</v>
      </c>
      <c r="BV7" s="25">
        <v>98.77</v>
      </c>
      <c r="BW7" s="25">
        <v>95.79</v>
      </c>
      <c r="BX7" s="25">
        <v>97.59</v>
      </c>
      <c r="BY7" s="25">
        <v>92.17</v>
      </c>
      <c r="BZ7" s="25">
        <v>97.47</v>
      </c>
      <c r="CA7" s="25">
        <v>174.06</v>
      </c>
      <c r="CB7" s="25">
        <v>167.29</v>
      </c>
      <c r="CC7" s="25">
        <v>176.42</v>
      </c>
      <c r="CD7" s="25">
        <v>176.34</v>
      </c>
      <c r="CE7" s="25">
        <v>169.33</v>
      </c>
      <c r="CF7" s="25">
        <v>171.67</v>
      </c>
      <c r="CG7" s="25">
        <v>173.67</v>
      </c>
      <c r="CH7" s="25">
        <v>171.13</v>
      </c>
      <c r="CI7" s="25">
        <v>181.71</v>
      </c>
      <c r="CJ7" s="25">
        <v>188.51</v>
      </c>
      <c r="CK7" s="25">
        <v>174.75</v>
      </c>
      <c r="CL7" s="25">
        <v>75.25</v>
      </c>
      <c r="CM7" s="25">
        <v>71.36</v>
      </c>
      <c r="CN7" s="25">
        <v>70.62</v>
      </c>
      <c r="CO7" s="25">
        <v>72.05</v>
      </c>
      <c r="CP7" s="25">
        <v>70.98</v>
      </c>
      <c r="CQ7" s="25">
        <v>59.74</v>
      </c>
      <c r="CR7" s="25">
        <v>59.67</v>
      </c>
      <c r="CS7" s="25">
        <v>60.12</v>
      </c>
      <c r="CT7" s="25">
        <v>55.72</v>
      </c>
      <c r="CU7" s="25">
        <v>55.31</v>
      </c>
      <c r="CV7" s="25">
        <v>59.97</v>
      </c>
      <c r="CW7" s="25">
        <v>76.3</v>
      </c>
      <c r="CX7" s="25">
        <v>77.099999999999994</v>
      </c>
      <c r="CY7" s="25">
        <v>77.52</v>
      </c>
      <c r="CZ7" s="25">
        <v>74.8</v>
      </c>
      <c r="DA7" s="25">
        <v>74.38</v>
      </c>
      <c r="DB7" s="25">
        <v>84.8</v>
      </c>
      <c r="DC7" s="25">
        <v>84.6</v>
      </c>
      <c r="DD7" s="25">
        <v>84.24</v>
      </c>
      <c r="DE7" s="25">
        <v>81.260000000000005</v>
      </c>
      <c r="DF7" s="25">
        <v>80.36</v>
      </c>
      <c r="DG7" s="25">
        <v>89.76</v>
      </c>
      <c r="DH7" s="25">
        <v>44.55</v>
      </c>
      <c r="DI7" s="25">
        <v>46.07</v>
      </c>
      <c r="DJ7" s="25">
        <v>47.04</v>
      </c>
      <c r="DK7" s="25">
        <v>48.21</v>
      </c>
      <c r="DL7" s="25">
        <v>48.98</v>
      </c>
      <c r="DM7" s="25">
        <v>47.66</v>
      </c>
      <c r="DN7" s="25">
        <v>48.17</v>
      </c>
      <c r="DO7" s="25">
        <v>48.83</v>
      </c>
      <c r="DP7" s="25">
        <v>51.29</v>
      </c>
      <c r="DQ7" s="25">
        <v>52.2</v>
      </c>
      <c r="DR7" s="25">
        <v>51.51</v>
      </c>
      <c r="DS7" s="25">
        <v>31.04</v>
      </c>
      <c r="DT7" s="25">
        <v>31.76</v>
      </c>
      <c r="DU7" s="25">
        <v>33.01</v>
      </c>
      <c r="DV7" s="25">
        <v>33.56</v>
      </c>
      <c r="DW7" s="25">
        <v>33.89</v>
      </c>
      <c r="DX7" s="25">
        <v>15.1</v>
      </c>
      <c r="DY7" s="25">
        <v>17.12</v>
      </c>
      <c r="DZ7" s="25">
        <v>18.18</v>
      </c>
      <c r="EA7" s="25">
        <v>19.61</v>
      </c>
      <c r="EB7" s="25">
        <v>20.73</v>
      </c>
      <c r="EC7" s="25">
        <v>23.75</v>
      </c>
      <c r="ED7" s="25">
        <v>0.87</v>
      </c>
      <c r="EE7" s="25">
        <v>0.68</v>
      </c>
      <c r="EF7" s="25">
        <v>0.62</v>
      </c>
      <c r="EG7" s="25">
        <v>0.72</v>
      </c>
      <c r="EH7" s="25">
        <v>0.59</v>
      </c>
      <c r="EI7" s="25">
        <v>0.57999999999999996</v>
      </c>
      <c r="EJ7" s="25">
        <v>0.54</v>
      </c>
      <c r="EK7" s="25">
        <v>0.56999999999999995</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好永　浩晃</cp:lastModifiedBy>
  <cp:lastPrinted>2024-01-30T02:33:51Z</cp:lastPrinted>
  <dcterms:created xsi:type="dcterms:W3CDTF">2023-12-05T00:59:40Z</dcterms:created>
  <dcterms:modified xsi:type="dcterms:W3CDTF">2024-01-31T03:07:22Z</dcterms:modified>
  <cp:category/>
</cp:coreProperties>
</file>