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sv001\上下水道部水道課\110_その他事務に関するもの\050_メール受信・調査物一件\1 国・県\市町課\経営比較分析\R5\回答\"/>
    </mc:Choice>
  </mc:AlternateContent>
  <workbookProtection workbookAlgorithmName="SHA-512" workbookHashValue="DWIi+QcK7vmX4UQEGF2QfaHDRpMuAGOjnXG2H/FwzUPbBgpBX3HDfBQD0eFVonHRRKwGvTEFJa9OPVTlR4x7Ug==" workbookSaltValue="ex9C9gSU5HH+5SDvENMmF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<sst xmlns="http://schemas.openxmlformats.org/spreadsheetml/2006/main" count="228" uniqueCount="112">
  <si>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</si>
  <si>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</si>
  <si>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</si>
  <si>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</si>
  <si>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</si>
  <si>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</si>
  <si>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</si>
  <si>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</si>
  <si>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</si>
  <si>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</si>
  <si>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</si>
  <si>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</si>
  <si>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</si>
  <si>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</si>
  <si>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</si>
  <si>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</si>
  <si>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</si>
  <si>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</si>
  <si>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</si>
  <si>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</si>
  <si>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</si>
  <si>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</si>
  <si>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</si>
  <si>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</si>
  <si>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</si>
  <si>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</si>
  <si>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</si>
  <si>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</si>
  <si>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</si>
  <si>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</si>
  <si>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</si>
  <si>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</si>
  <si>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</si>
  <si>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</si>
  <si>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</si>
  <si>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</si>
  <si>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</si>
  <si>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</si>
  <si>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</si>
  <si>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</si>
  <si>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</si>
  <si>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</si>
  <si>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</si>
  <si>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</si>
  <si>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</si>
  <si>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</si>
  <si>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</si>
  <si>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</si>
  <si>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</si>
  <si>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</si>
  <si>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</si>
  <si>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</si>
  <si>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</si>
  <si>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</si>
  <si>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</si>
  <si>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</si>
  <si>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</si>
  <si>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</si>
  <si>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</si>
  <si>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</si>
  <si>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</si>
  <si>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</si>
  <si>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</si>
  <si>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</si>
  <si>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</si>
  <si>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</si>
  <si>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</si>
  <si>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</si>
  <si>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</si>
  <si>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</si>
  <si>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</si>
  <si>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</si>
  <si>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</si>
  <si>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</si>
  <si>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</si>
  <si>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</si>
  <si>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</si>
  <si>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</si>
  <si>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</si>
  <si>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</si>
  <si>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</si>
  <si>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</si>
  <si>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</si>
  <si>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</si>
  <si>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</si>
  <si>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</si>
  <si>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</si>
  <si>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</si>
  <si>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</si>
  <si>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</si>
  <si>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</si>
  <si>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</si>
  <si>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</si>
  <si>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</si>
  <si>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</si>
  <si>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</si>
  <si>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</si>
  <si>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</si>
  <si>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</si>
  <si>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</si>
  <si>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</si>
  <si>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</si>
  <si>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</si>
  <si>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</si>
  <si>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</si>
  <si>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</si>
  <si>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</si>
  <si>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</si>
  <si>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</si>
  <si>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①有形固定資産減価償却率及び②管路経年化率は、類似団体より低くなっているが、前年度に比べて数値が増加しており、経年化は進みつつある。
　③管路更新率は、計画的に管路の更新を行っているため、類似団体と比べ高くなっている。今後は配水本管の整備を進めて行くため、減少する見込みである。また、数年後には施設の大量更新時期を迎えるため、管路の更新と併せて、計画的に更新を実施していく必要がある。</t>
    <rPh sb="24" eb="26">
      <t>ルイジ</t>
    </rPh>
    <rPh sb="26" eb="28">
      <t>ダンタイ</t>
    </rPh>
    <rPh sb="30" eb="31">
      <t>ヒク</t>
    </rPh>
    <rPh sb="39" eb="42">
      <t>ゼンネンド</t>
    </rPh>
    <rPh sb="43" eb="44">
      <t>クラ</t>
    </rPh>
    <rPh sb="46" eb="48">
      <t>スウチ</t>
    </rPh>
    <rPh sb="49" eb="51">
      <t>ゾウカ</t>
    </rPh>
    <rPh sb="56" eb="59">
      <t>ケイネンカ</t>
    </rPh>
    <rPh sb="60" eb="61">
      <t>スス</t>
    </rPh>
    <rPh sb="124" eb="125">
      <t>イ</t>
    </rPh>
    <rPh sb="164" eb="166">
      <t>カンロ</t>
    </rPh>
    <rPh sb="170" eb="171">
      <t>アワ</t>
    </rPh>
    <rPh sb="174" eb="177">
      <t>ケイカクテキ</t>
    </rPh>
    <rPh sb="178" eb="180">
      <t>コウシン</t>
    </rPh>
    <rPh sb="181" eb="183">
      <t>ジッシ</t>
    </rPh>
    <rPh sb="187" eb="189">
      <t>ヒツヨウ</t>
    </rPh>
    <phoneticPr fontId="4"/>
  </si>
  <si>
    <t>①経常収支比率は100%を上回っているが、給水収益以外の収入も多く、【柳井市水道事業経営戦略】に基づき費用削減等を図り一層の経営改善に努めていく必要がある。
②令和5年12月検針より料金改定を実施する予定だが、令和4年度も黒字経営となっている。今後も、料金算定期間毎に適正な料金算定を行い、必要に応じて料金改定を行う。
③流動比率は、類似団体と比較しても上回っており、支払能力は問題ない。
④企業債残高対給水収益比率は、類似団体と比較すると若干高い。今後も、建設改良積立金を活用し、建設改良事業に対する企業債の借入比率の検討を行う。
⑤料金回収率は、100％を大幅に下回っており、類似団体と比較しても低い。責任水量制と高額な受水費を直接的に水道料金に反映させないため一般会計からの繰入れが必要である。
⑥給水原価は、広島県境の弥栄ダムを水源とする柳井地域広域水道企業団から責任水量制で全量受水しているため、類似団体と比較すると大幅に高い。
⑦施設利用率は、遊休資産の整理を令和3年度に行ったことにより大幅に上昇し、類似団体と比較しても上回っている。
⑧有収率は、老朽管更新を計画的に行っており、上昇傾向にある。類似団体と比較しても上回っている状態にある。</t>
    <rPh sb="1" eb="3">
      <t>ケイジョウ</t>
    </rPh>
    <rPh sb="3" eb="5">
      <t>シュウシ</t>
    </rPh>
    <rPh sb="5" eb="7">
      <t>ヒリツ</t>
    </rPh>
    <rPh sb="13" eb="15">
      <t>ウワマワ</t>
    </rPh>
    <rPh sb="21" eb="23">
      <t>キュウスイ</t>
    </rPh>
    <rPh sb="23" eb="25">
      <t>シュウエキ</t>
    </rPh>
    <rPh sb="25" eb="27">
      <t>イガイ</t>
    </rPh>
    <rPh sb="28" eb="30">
      <t>シュウニュウ</t>
    </rPh>
    <rPh sb="31" eb="32">
      <t>オオ</t>
    </rPh>
    <rPh sb="80" eb="82">
      <t>レイワ</t>
    </rPh>
    <rPh sb="100" eb="102">
      <t>ヨテイ</t>
    </rPh>
    <rPh sb="105" eb="107">
      <t>レイワ</t>
    </rPh>
    <rPh sb="108" eb="110">
      <t>ネンド</t>
    </rPh>
    <rPh sb="161" eb="163">
      <t>リュウドウ</t>
    </rPh>
    <rPh sb="163" eb="165">
      <t>ヒリツ</t>
    </rPh>
    <rPh sb="196" eb="198">
      <t>キギョウ</t>
    </rPh>
    <rPh sb="198" eb="199">
      <t>サイ</t>
    </rPh>
    <rPh sb="199" eb="200">
      <t>ザン</t>
    </rPh>
    <rPh sb="200" eb="201">
      <t>タカ</t>
    </rPh>
    <rPh sb="201" eb="202">
      <t>タイ</t>
    </rPh>
    <rPh sb="202" eb="204">
      <t>キュウスイ</t>
    </rPh>
    <rPh sb="204" eb="206">
      <t>シュウエキ</t>
    </rPh>
    <rPh sb="206" eb="208">
      <t>ヒリツ</t>
    </rPh>
    <rPh sb="268" eb="270">
      <t>リョウキン</t>
    </rPh>
    <rPh sb="270" eb="272">
      <t>カイシュウ</t>
    </rPh>
    <rPh sb="272" eb="273">
      <t>リツ</t>
    </rPh>
    <rPh sb="352" eb="354">
      <t>キュウスイ</t>
    </rPh>
    <rPh sb="354" eb="356">
      <t>ゲンカ</t>
    </rPh>
    <rPh sb="421" eb="423">
      <t>シセツ</t>
    </rPh>
    <rPh sb="423" eb="425">
      <t>リヨウ</t>
    </rPh>
    <rPh sb="425" eb="426">
      <t>リツ</t>
    </rPh>
    <rPh sb="428" eb="430">
      <t>ユウキュウ</t>
    </rPh>
    <rPh sb="430" eb="432">
      <t>シサン</t>
    </rPh>
    <rPh sb="433" eb="435">
      <t>セイリ</t>
    </rPh>
    <rPh sb="436" eb="438">
      <t>レイワ</t>
    </rPh>
    <rPh sb="439" eb="441">
      <t>ネンド</t>
    </rPh>
    <rPh sb="442" eb="443">
      <t>オコナ</t>
    </rPh>
    <rPh sb="450" eb="452">
      <t>オオハバ</t>
    </rPh>
    <rPh sb="453" eb="455">
      <t>ジョウショウ</t>
    </rPh>
    <rPh sb="467" eb="468">
      <t>ウエ</t>
    </rPh>
    <rPh sb="476" eb="479">
      <t>ユウシュウリツ</t>
    </rPh>
    <phoneticPr fontId="4"/>
  </si>
  <si>
    <t xml:space="preserve">  平成29年度には簡易水道事業のうち、水道事業と隣接する伊保庄、阿月、大畠の３地区を水道事業に統合し、令和2年度には離島である平郡地区の簡易水道事業と会計統合し、令和3年度には遊休資産を整理、令和5年12月検針分からの料金改定に向け経営審議会を開催するなど、より一層の経営の効率化に取り組んでいる。
　しかし、配水量と受水の責任水量との乖離は年々増大しており、水需要は引き続き減少傾向にある。
　今後も【柳井市水道事業経営戦略】及び【柳井市水道事業老朽管更新計画】に基づき効率的な経営を実施していくが、本事業体の経営努力だけでは限界があり、高料金対策等の給水収益以外の収入が今後も必要なものとなる。</t>
    <rPh sb="52" eb="54">
      <t>レイワ</t>
    </rPh>
    <rPh sb="55" eb="57">
      <t>ネンド</t>
    </rPh>
    <rPh sb="59" eb="61">
      <t>リトウ</t>
    </rPh>
    <rPh sb="64" eb="66">
      <t>ヘイグン</t>
    </rPh>
    <rPh sb="66" eb="68">
      <t>チク</t>
    </rPh>
    <rPh sb="69" eb="71">
      <t>カンイ</t>
    </rPh>
    <rPh sb="71" eb="73">
      <t>スイドウ</t>
    </rPh>
    <rPh sb="73" eb="75">
      <t>ジギョウ</t>
    </rPh>
    <rPh sb="76" eb="78">
      <t>カイケイ</t>
    </rPh>
    <rPh sb="78" eb="80">
      <t>トウゴウ</t>
    </rPh>
    <rPh sb="82" eb="84">
      <t>レイワ</t>
    </rPh>
    <rPh sb="85" eb="87">
      <t>ネンド</t>
    </rPh>
    <rPh sb="89" eb="91">
      <t>ユウキュウ</t>
    </rPh>
    <rPh sb="91" eb="93">
      <t>シサン</t>
    </rPh>
    <rPh sb="94" eb="96">
      <t>セイリ</t>
    </rPh>
    <rPh sb="97" eb="99">
      <t>レイワ</t>
    </rPh>
    <rPh sb="100" eb="101">
      <t>ネン</t>
    </rPh>
    <rPh sb="103" eb="104">
      <t>ガツ</t>
    </rPh>
    <rPh sb="104" eb="106">
      <t>ケンシン</t>
    </rPh>
    <rPh sb="106" eb="107">
      <t>ブン</t>
    </rPh>
    <rPh sb="110" eb="112">
      <t>リョウキン</t>
    </rPh>
    <rPh sb="112" eb="114">
      <t>カイテイ</t>
    </rPh>
    <rPh sb="115" eb="116">
      <t>ム</t>
    </rPh>
    <rPh sb="117" eb="119">
      <t>ケイエイ</t>
    </rPh>
    <rPh sb="119" eb="122">
      <t>シンギカイ</t>
    </rPh>
    <rPh sb="123" eb="125">
      <t>カイサイ</t>
    </rPh>
    <rPh sb="185" eb="186">
      <t>ヒ</t>
    </rPh>
    <rPh sb="187" eb="188">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</si>
</sst>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0" xfId="0" applyFont="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1.48</c:v>
                </c:pt>
                <c:pt idx="1">
                  <c:v>1.1100000000000001</c:v>
                </c:pt>
                <c:pt idx="2">
                  <c:v>0.89</c:v>
                </c:pt>
                <c:pt idx="3">
                  <c:v>0.75</c:v>
                </c:pt>
                <c:pt idx="4">
                  <c:v>0.9</c:v>
                </c:pt>
              </c:numCache>
            </c:numRef>
          </c:val>
          <c:extLst>
            <c:ext xmlns:c16="http://schemas.microsoft.com/office/drawing/2014/chart" uri="{C3380CC4-5D6E-409C-BE32-E72D297353CC}">
              <c16:uniqueId val="{00000000-BF62-4AD2-83AC-85C6D5C2A81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BF62-4AD2-83AC-85C6D5C2A81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42.83</c:v>
                </c:pt>
                <c:pt idx="1">
                  <c:v>44.65</c:v>
                </c:pt>
                <c:pt idx="2">
                  <c:v>44.37</c:v>
                </c:pt>
                <c:pt idx="3">
                  <c:v>72.400000000000006</c:v>
                </c:pt>
                <c:pt idx="4">
                  <c:v>71.819999999999993</c:v>
                </c:pt>
              </c:numCache>
            </c:numRef>
          </c:val>
          <c:extLst>
            <c:ext xmlns:c16="http://schemas.microsoft.com/office/drawing/2014/chart" uri="{C3380CC4-5D6E-409C-BE32-E72D297353CC}">
              <c16:uniqueId val="{00000000-A55D-46EF-90C8-4F3D31E1F48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A55D-46EF-90C8-4F3D31E1F48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85.55</c:v>
                </c:pt>
                <c:pt idx="1">
                  <c:v>86.4</c:v>
                </c:pt>
                <c:pt idx="2">
                  <c:v>87.21</c:v>
                </c:pt>
                <c:pt idx="3">
                  <c:v>87.96</c:v>
                </c:pt>
                <c:pt idx="4">
                  <c:v>88.11</c:v>
                </c:pt>
              </c:numCache>
            </c:numRef>
          </c:val>
          <c:extLst>
            <c:ext xmlns:c16="http://schemas.microsoft.com/office/drawing/2014/chart" uri="{C3380CC4-5D6E-409C-BE32-E72D297353CC}">
              <c16:uniqueId val="{00000000-672A-42A2-9C02-58938E7E369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672A-42A2-9C02-58938E7E369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103.9</c:v>
                </c:pt>
                <c:pt idx="1">
                  <c:v>105.52</c:v>
                </c:pt>
                <c:pt idx="2">
                  <c:v>105.51</c:v>
                </c:pt>
                <c:pt idx="3">
                  <c:v>104.24</c:v>
                </c:pt>
                <c:pt idx="4">
                  <c:v>108.58</c:v>
                </c:pt>
              </c:numCache>
            </c:numRef>
          </c:val>
          <c:extLst>
            <c:ext xmlns:c16="http://schemas.microsoft.com/office/drawing/2014/chart" uri="{C3380CC4-5D6E-409C-BE32-E72D297353CC}">
              <c16:uniqueId val="{00000000-EA27-44E3-BAD2-F87BE12F735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EA27-44E3-BAD2-F87BE12F735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40.92</c:v>
                </c:pt>
                <c:pt idx="1">
                  <c:v>42.17</c:v>
                </c:pt>
                <c:pt idx="2">
                  <c:v>40.25</c:v>
                </c:pt>
                <c:pt idx="3">
                  <c:v>42.81</c:v>
                </c:pt>
                <c:pt idx="4">
                  <c:v>44.16</c:v>
                </c:pt>
              </c:numCache>
            </c:numRef>
          </c:val>
          <c:extLst>
            <c:ext xmlns:c16="http://schemas.microsoft.com/office/drawing/2014/chart" uri="{C3380CC4-5D6E-409C-BE32-E72D297353CC}">
              <c16:uniqueId val="{00000000-83A2-4EEB-B8B8-CD6FC396607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83A2-4EEB-B8B8-CD6FC396607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15.29</c:v>
                </c:pt>
                <c:pt idx="1">
                  <c:v>15.8</c:v>
                </c:pt>
                <c:pt idx="2">
                  <c:v>15.24</c:v>
                </c:pt>
                <c:pt idx="3">
                  <c:v>16.28</c:v>
                </c:pt>
                <c:pt idx="4">
                  <c:v>16.63</c:v>
                </c:pt>
              </c:numCache>
            </c:numRef>
          </c:val>
          <c:extLst>
            <c:ext xmlns:c16="http://schemas.microsoft.com/office/drawing/2014/chart" uri="{C3380CC4-5D6E-409C-BE32-E72D297353CC}">
              <c16:uniqueId val="{00000000-0929-41ED-BCCE-CF8DFE33112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0929-41ED-BCCE-CF8DFE33112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formatCode="#,##0.00;&quot;△&quot;#,##0.00;&quot;-&quot;">
                  <c:v>79.45</c:v>
                </c:pt>
                <c:pt idx="4">
                  <c:v>0</c:v>
                </c:pt>
              </c:numCache>
            </c:numRef>
          </c:val>
          <c:extLst>
            <c:ext xmlns:c16="http://schemas.microsoft.com/office/drawing/2014/chart" uri="{C3380CC4-5D6E-409C-BE32-E72D297353CC}">
              <c16:uniqueId val="{00000000-9749-4E09-A95F-AC8036E1FFA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9749-4E09-A95F-AC8036E1FFA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425.73</c:v>
                </c:pt>
                <c:pt idx="1">
                  <c:v>461.77</c:v>
                </c:pt>
                <c:pt idx="2">
                  <c:v>474.2</c:v>
                </c:pt>
                <c:pt idx="3">
                  <c:v>462.29</c:v>
                </c:pt>
                <c:pt idx="4">
                  <c:v>491.75</c:v>
                </c:pt>
              </c:numCache>
            </c:numRef>
          </c:val>
          <c:extLst>
            <c:ext xmlns:c16="http://schemas.microsoft.com/office/drawing/2014/chart" uri="{C3380CC4-5D6E-409C-BE32-E72D297353CC}">
              <c16:uniqueId val="{00000000-4AA7-4CE2-BB9F-02D9E004F70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4AA7-4CE2-BB9F-02D9E004F70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447.1</c:v>
                </c:pt>
                <c:pt idx="1">
                  <c:v>455.15</c:v>
                </c:pt>
                <c:pt idx="2">
                  <c:v>500.42</c:v>
                </c:pt>
                <c:pt idx="3">
                  <c:v>495.3</c:v>
                </c:pt>
                <c:pt idx="4">
                  <c:v>492.91</c:v>
                </c:pt>
              </c:numCache>
            </c:numRef>
          </c:val>
          <c:extLst>
            <c:ext xmlns:c16="http://schemas.microsoft.com/office/drawing/2014/chart" uri="{C3380CC4-5D6E-409C-BE32-E72D297353CC}">
              <c16:uniqueId val="{00000000-F581-4942-9C03-DBD6C175B23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F581-4942-9C03-DBD6C175B23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76</c:v>
                </c:pt>
                <c:pt idx="1">
                  <c:v>74.84</c:v>
                </c:pt>
                <c:pt idx="2">
                  <c:v>69.819999999999993</c:v>
                </c:pt>
                <c:pt idx="3">
                  <c:v>69.56</c:v>
                </c:pt>
                <c:pt idx="4">
                  <c:v>71.13</c:v>
                </c:pt>
              </c:numCache>
            </c:numRef>
          </c:val>
          <c:extLst>
            <c:ext xmlns:c16="http://schemas.microsoft.com/office/drawing/2014/chart" uri="{C3380CC4-5D6E-409C-BE32-E72D297353CC}">
              <c16:uniqueId val="{00000000-0870-4EF0-9D66-CCAE4317F4F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0870-4EF0-9D66-CCAE4317F4F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312.87</c:v>
                </c:pt>
                <c:pt idx="1">
                  <c:v>317.77</c:v>
                </c:pt>
                <c:pt idx="2">
                  <c:v>340.5</c:v>
                </c:pt>
                <c:pt idx="3">
                  <c:v>342.72</c:v>
                </c:pt>
                <c:pt idx="4">
                  <c:v>335.87</c:v>
                </c:pt>
              </c:numCache>
            </c:numRef>
          </c:val>
          <c:extLst>
            <c:ext xmlns:c16="http://schemas.microsoft.com/office/drawing/2014/chart" uri="{C3380CC4-5D6E-409C-BE32-E72D297353CC}">
              <c16:uniqueId val="{00000000-51F1-4D47-AB59-7A92D0D5A40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51F1-4D47-AB59-7A92D0D5A40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85" zoomScaleNormal="85" workbookViewId="0">
      <selection activeCell="BL66" sqref="BL66:BZ82"/>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山口県　柳井市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30201</v>
      </c>
      <c r="AM8" s="45"/>
      <c r="AN8" s="45"/>
      <c r="AO8" s="45"/>
      <c r="AP8" s="45"/>
      <c r="AQ8" s="45"/>
      <c r="AR8" s="45"/>
      <c r="AS8" s="45"/>
      <c r="AT8" s="46">
        <f>データ!$S$6</f>
        <v>140.05000000000001</v>
      </c>
      <c r="AU8" s="47"/>
      <c r="AV8" s="47"/>
      <c r="AW8" s="47"/>
      <c r="AX8" s="47"/>
      <c r="AY8" s="47"/>
      <c r="AZ8" s="47"/>
      <c r="BA8" s="47"/>
      <c r="BB8" s="48">
        <f>データ!$T$6</f>
        <v>215.64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43.77</v>
      </c>
      <c r="J10" s="47"/>
      <c r="K10" s="47"/>
      <c r="L10" s="47"/>
      <c r="M10" s="47"/>
      <c r="N10" s="47"/>
      <c r="O10" s="81"/>
      <c r="P10" s="48">
        <f>データ!$P$6</f>
        <v>77.45</v>
      </c>
      <c r="Q10" s="48"/>
      <c r="R10" s="48"/>
      <c r="S10" s="48"/>
      <c r="T10" s="48"/>
      <c r="U10" s="48"/>
      <c r="V10" s="48"/>
      <c r="W10" s="45">
        <f>データ!$Q$6</f>
        <v>4752</v>
      </c>
      <c r="X10" s="45"/>
      <c r="Y10" s="45"/>
      <c r="Z10" s="45"/>
      <c r="AA10" s="45"/>
      <c r="AB10" s="45"/>
      <c r="AC10" s="45"/>
      <c r="AD10" s="2"/>
      <c r="AE10" s="2"/>
      <c r="AF10" s="2"/>
      <c r="AG10" s="2"/>
      <c r="AH10" s="2"/>
      <c r="AI10" s="2"/>
      <c r="AJ10" s="2"/>
      <c r="AK10" s="2"/>
      <c r="AL10" s="45">
        <f>データ!$U$6</f>
        <v>23148</v>
      </c>
      <c r="AM10" s="45"/>
      <c r="AN10" s="45"/>
      <c r="AO10" s="45"/>
      <c r="AP10" s="45"/>
      <c r="AQ10" s="45"/>
      <c r="AR10" s="45"/>
      <c r="AS10" s="45"/>
      <c r="AT10" s="46">
        <f>データ!$V$6</f>
        <v>19.12</v>
      </c>
      <c r="AU10" s="47"/>
      <c r="AV10" s="47"/>
      <c r="AW10" s="47"/>
      <c r="AX10" s="47"/>
      <c r="AY10" s="47"/>
      <c r="AZ10" s="47"/>
      <c r="BA10" s="47"/>
      <c r="BB10" s="48">
        <f>データ!$W$6</f>
        <v>1210.67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82"/>
      <c r="BN16" s="82"/>
      <c r="BO16" s="82"/>
      <c r="BP16" s="82"/>
      <c r="BQ16" s="82"/>
      <c r="BR16" s="82"/>
      <c r="BS16" s="82"/>
      <c r="BT16" s="82"/>
      <c r="BU16" s="82"/>
      <c r="BV16" s="82"/>
      <c r="BW16" s="82"/>
      <c r="BX16" s="82"/>
      <c r="BY16" s="82"/>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2"/>
      <c r="BN17" s="82"/>
      <c r="BO17" s="82"/>
      <c r="BP17" s="82"/>
      <c r="BQ17" s="82"/>
      <c r="BR17" s="82"/>
      <c r="BS17" s="82"/>
      <c r="BT17" s="82"/>
      <c r="BU17" s="82"/>
      <c r="BV17" s="82"/>
      <c r="BW17" s="82"/>
      <c r="BX17" s="82"/>
      <c r="BY17" s="82"/>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2"/>
      <c r="BN18" s="82"/>
      <c r="BO18" s="82"/>
      <c r="BP18" s="82"/>
      <c r="BQ18" s="82"/>
      <c r="BR18" s="82"/>
      <c r="BS18" s="82"/>
      <c r="BT18" s="82"/>
      <c r="BU18" s="82"/>
      <c r="BV18" s="82"/>
      <c r="BW18" s="82"/>
      <c r="BX18" s="82"/>
      <c r="BY18" s="82"/>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2"/>
      <c r="BN19" s="82"/>
      <c r="BO19" s="82"/>
      <c r="BP19" s="82"/>
      <c r="BQ19" s="82"/>
      <c r="BR19" s="82"/>
      <c r="BS19" s="82"/>
      <c r="BT19" s="82"/>
      <c r="BU19" s="82"/>
      <c r="BV19" s="82"/>
      <c r="BW19" s="82"/>
      <c r="BX19" s="82"/>
      <c r="BY19" s="82"/>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2"/>
      <c r="BN20" s="82"/>
      <c r="BO20" s="82"/>
      <c r="BP20" s="82"/>
      <c r="BQ20" s="82"/>
      <c r="BR20" s="82"/>
      <c r="BS20" s="82"/>
      <c r="BT20" s="82"/>
      <c r="BU20" s="82"/>
      <c r="BV20" s="82"/>
      <c r="BW20" s="82"/>
      <c r="BX20" s="82"/>
      <c r="BY20" s="82"/>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2"/>
      <c r="BN21" s="82"/>
      <c r="BO21" s="82"/>
      <c r="BP21" s="82"/>
      <c r="BQ21" s="82"/>
      <c r="BR21" s="82"/>
      <c r="BS21" s="82"/>
      <c r="BT21" s="82"/>
      <c r="BU21" s="82"/>
      <c r="BV21" s="82"/>
      <c r="BW21" s="82"/>
      <c r="BX21" s="82"/>
      <c r="BY21" s="82"/>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2"/>
      <c r="BN22" s="82"/>
      <c r="BO22" s="82"/>
      <c r="BP22" s="82"/>
      <c r="BQ22" s="82"/>
      <c r="BR22" s="82"/>
      <c r="BS22" s="82"/>
      <c r="BT22" s="82"/>
      <c r="BU22" s="82"/>
      <c r="BV22" s="82"/>
      <c r="BW22" s="82"/>
      <c r="BX22" s="82"/>
      <c r="BY22" s="82"/>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2"/>
      <c r="BN23" s="82"/>
      <c r="BO23" s="82"/>
      <c r="BP23" s="82"/>
      <c r="BQ23" s="82"/>
      <c r="BR23" s="82"/>
      <c r="BS23" s="82"/>
      <c r="BT23" s="82"/>
      <c r="BU23" s="82"/>
      <c r="BV23" s="82"/>
      <c r="BW23" s="82"/>
      <c r="BX23" s="82"/>
      <c r="BY23" s="82"/>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2"/>
      <c r="BN24" s="82"/>
      <c r="BO24" s="82"/>
      <c r="BP24" s="82"/>
      <c r="BQ24" s="82"/>
      <c r="BR24" s="82"/>
      <c r="BS24" s="82"/>
      <c r="BT24" s="82"/>
      <c r="BU24" s="82"/>
      <c r="BV24" s="82"/>
      <c r="BW24" s="82"/>
      <c r="BX24" s="82"/>
      <c r="BY24" s="82"/>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2"/>
      <c r="BN25" s="82"/>
      <c r="BO25" s="82"/>
      <c r="BP25" s="82"/>
      <c r="BQ25" s="82"/>
      <c r="BR25" s="82"/>
      <c r="BS25" s="82"/>
      <c r="BT25" s="82"/>
      <c r="BU25" s="82"/>
      <c r="BV25" s="82"/>
      <c r="BW25" s="82"/>
      <c r="BX25" s="82"/>
      <c r="BY25" s="82"/>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2"/>
      <c r="BN26" s="82"/>
      <c r="BO26" s="82"/>
      <c r="BP26" s="82"/>
      <c r="BQ26" s="82"/>
      <c r="BR26" s="82"/>
      <c r="BS26" s="82"/>
      <c r="BT26" s="82"/>
      <c r="BU26" s="82"/>
      <c r="BV26" s="82"/>
      <c r="BW26" s="82"/>
      <c r="BX26" s="82"/>
      <c r="BY26" s="82"/>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2"/>
      <c r="BN27" s="82"/>
      <c r="BO27" s="82"/>
      <c r="BP27" s="82"/>
      <c r="BQ27" s="82"/>
      <c r="BR27" s="82"/>
      <c r="BS27" s="82"/>
      <c r="BT27" s="82"/>
      <c r="BU27" s="82"/>
      <c r="BV27" s="82"/>
      <c r="BW27" s="82"/>
      <c r="BX27" s="82"/>
      <c r="BY27" s="82"/>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2"/>
      <c r="BN28" s="82"/>
      <c r="BO28" s="82"/>
      <c r="BP28" s="82"/>
      <c r="BQ28" s="82"/>
      <c r="BR28" s="82"/>
      <c r="BS28" s="82"/>
      <c r="BT28" s="82"/>
      <c r="BU28" s="82"/>
      <c r="BV28" s="82"/>
      <c r="BW28" s="82"/>
      <c r="BX28" s="82"/>
      <c r="BY28" s="82"/>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2"/>
      <c r="BN29" s="82"/>
      <c r="BO29" s="82"/>
      <c r="BP29" s="82"/>
      <c r="BQ29" s="82"/>
      <c r="BR29" s="82"/>
      <c r="BS29" s="82"/>
      <c r="BT29" s="82"/>
      <c r="BU29" s="82"/>
      <c r="BV29" s="82"/>
      <c r="BW29" s="82"/>
      <c r="BX29" s="82"/>
      <c r="BY29" s="82"/>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2"/>
      <c r="BN30" s="82"/>
      <c r="BO30" s="82"/>
      <c r="BP30" s="82"/>
      <c r="BQ30" s="82"/>
      <c r="BR30" s="82"/>
      <c r="BS30" s="82"/>
      <c r="BT30" s="82"/>
      <c r="BU30" s="82"/>
      <c r="BV30" s="82"/>
      <c r="BW30" s="82"/>
      <c r="BX30" s="82"/>
      <c r="BY30" s="82"/>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2"/>
      <c r="BN31" s="82"/>
      <c r="BO31" s="82"/>
      <c r="BP31" s="82"/>
      <c r="BQ31" s="82"/>
      <c r="BR31" s="82"/>
      <c r="BS31" s="82"/>
      <c r="BT31" s="82"/>
      <c r="BU31" s="82"/>
      <c r="BV31" s="82"/>
      <c r="BW31" s="82"/>
      <c r="BX31" s="82"/>
      <c r="BY31" s="82"/>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2"/>
      <c r="BN32" s="82"/>
      <c r="BO32" s="82"/>
      <c r="BP32" s="82"/>
      <c r="BQ32" s="82"/>
      <c r="BR32" s="82"/>
      <c r="BS32" s="82"/>
      <c r="BT32" s="82"/>
      <c r="BU32" s="82"/>
      <c r="BV32" s="82"/>
      <c r="BW32" s="82"/>
      <c r="BX32" s="82"/>
      <c r="BY32" s="82"/>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2"/>
      <c r="BN33" s="82"/>
      <c r="BO33" s="82"/>
      <c r="BP33" s="82"/>
      <c r="BQ33" s="82"/>
      <c r="BR33" s="82"/>
      <c r="BS33" s="82"/>
      <c r="BT33" s="82"/>
      <c r="BU33" s="82"/>
      <c r="BV33" s="82"/>
      <c r="BW33" s="82"/>
      <c r="BX33" s="82"/>
      <c r="BY33" s="82"/>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2"/>
      <c r="BN34" s="82"/>
      <c r="BO34" s="82"/>
      <c r="BP34" s="82"/>
      <c r="BQ34" s="82"/>
      <c r="BR34" s="82"/>
      <c r="BS34" s="82"/>
      <c r="BT34" s="82"/>
      <c r="BU34" s="82"/>
      <c r="BV34" s="82"/>
      <c r="BW34" s="82"/>
      <c r="BX34" s="82"/>
      <c r="BY34" s="82"/>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2"/>
      <c r="BN35" s="82"/>
      <c r="BO35" s="82"/>
      <c r="BP35" s="82"/>
      <c r="BQ35" s="82"/>
      <c r="BR35" s="82"/>
      <c r="BS35" s="82"/>
      <c r="BT35" s="82"/>
      <c r="BU35" s="82"/>
      <c r="BV35" s="82"/>
      <c r="BW35" s="82"/>
      <c r="BX35" s="82"/>
      <c r="BY35" s="82"/>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2"/>
      <c r="BN36" s="82"/>
      <c r="BO36" s="82"/>
      <c r="BP36" s="82"/>
      <c r="BQ36" s="82"/>
      <c r="BR36" s="82"/>
      <c r="BS36" s="82"/>
      <c r="BT36" s="82"/>
      <c r="BU36" s="82"/>
      <c r="BV36" s="82"/>
      <c r="BW36" s="82"/>
      <c r="BX36" s="82"/>
      <c r="BY36" s="82"/>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2"/>
      <c r="BN37" s="82"/>
      <c r="BO37" s="82"/>
      <c r="BP37" s="82"/>
      <c r="BQ37" s="82"/>
      <c r="BR37" s="82"/>
      <c r="BS37" s="82"/>
      <c r="BT37" s="82"/>
      <c r="BU37" s="82"/>
      <c r="BV37" s="82"/>
      <c r="BW37" s="82"/>
      <c r="BX37" s="82"/>
      <c r="BY37" s="82"/>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2"/>
      <c r="BN38" s="82"/>
      <c r="BO38" s="82"/>
      <c r="BP38" s="82"/>
      <c r="BQ38" s="82"/>
      <c r="BR38" s="82"/>
      <c r="BS38" s="82"/>
      <c r="BT38" s="82"/>
      <c r="BU38" s="82"/>
      <c r="BV38" s="82"/>
      <c r="BW38" s="82"/>
      <c r="BX38" s="82"/>
      <c r="BY38" s="82"/>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2"/>
      <c r="BN39" s="82"/>
      <c r="BO39" s="82"/>
      <c r="BP39" s="82"/>
      <c r="BQ39" s="82"/>
      <c r="BR39" s="82"/>
      <c r="BS39" s="82"/>
      <c r="BT39" s="82"/>
      <c r="BU39" s="82"/>
      <c r="BV39" s="82"/>
      <c r="BW39" s="82"/>
      <c r="BX39" s="82"/>
      <c r="BY39" s="82"/>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2"/>
      <c r="BN40" s="82"/>
      <c r="BO40" s="82"/>
      <c r="BP40" s="82"/>
      <c r="BQ40" s="82"/>
      <c r="BR40" s="82"/>
      <c r="BS40" s="82"/>
      <c r="BT40" s="82"/>
      <c r="BU40" s="82"/>
      <c r="BV40" s="82"/>
      <c r="BW40" s="82"/>
      <c r="BX40" s="82"/>
      <c r="BY40" s="82"/>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2"/>
      <c r="BN41" s="82"/>
      <c r="BO41" s="82"/>
      <c r="BP41" s="82"/>
      <c r="BQ41" s="82"/>
      <c r="BR41" s="82"/>
      <c r="BS41" s="82"/>
      <c r="BT41" s="82"/>
      <c r="BU41" s="82"/>
      <c r="BV41" s="82"/>
      <c r="BW41" s="82"/>
      <c r="BX41" s="82"/>
      <c r="BY41" s="82"/>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2"/>
      <c r="BN42" s="82"/>
      <c r="BO42" s="82"/>
      <c r="BP42" s="82"/>
      <c r="BQ42" s="82"/>
      <c r="BR42" s="82"/>
      <c r="BS42" s="82"/>
      <c r="BT42" s="82"/>
      <c r="BU42" s="82"/>
      <c r="BV42" s="82"/>
      <c r="BW42" s="82"/>
      <c r="BX42" s="82"/>
      <c r="BY42" s="82"/>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2"/>
      <c r="BN43" s="82"/>
      <c r="BO43" s="82"/>
      <c r="BP43" s="82"/>
      <c r="BQ43" s="82"/>
      <c r="BR43" s="82"/>
      <c r="BS43" s="82"/>
      <c r="BT43" s="82"/>
      <c r="BU43" s="82"/>
      <c r="BV43" s="82"/>
      <c r="BW43" s="82"/>
      <c r="BX43" s="82"/>
      <c r="BY43" s="82"/>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2"/>
      <c r="BN44" s="82"/>
      <c r="BO44" s="82"/>
      <c r="BP44" s="82"/>
      <c r="BQ44" s="82"/>
      <c r="BR44" s="82"/>
      <c r="BS44" s="82"/>
      <c r="BT44" s="82"/>
      <c r="BU44" s="82"/>
      <c r="BV44" s="82"/>
      <c r="BW44" s="82"/>
      <c r="BX44" s="82"/>
      <c r="BY44" s="82"/>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109</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dVAeIj/2cKPuzPQ4y+lh+FRCP7CqsJxrN+VzwRx7jwVf9b0585cBlYJVgS+seGooBleRl9XKAnD0xMybMMzqdw==" saltValue="zdW4GanZQIV1GsNWIyDxm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27</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52</v>
      </c>
      <c r="B4" s="17"/>
      <c r="C4" s="17"/>
      <c r="D4" s="17"/>
      <c r="E4" s="17"/>
      <c r="F4" s="17"/>
      <c r="G4" s="17"/>
      <c r="H4" s="87"/>
      <c r="I4" s="88"/>
      <c r="J4" s="88"/>
      <c r="K4" s="88"/>
      <c r="L4" s="88"/>
      <c r="M4" s="88"/>
      <c r="N4" s="88"/>
      <c r="O4" s="88"/>
      <c r="P4" s="88"/>
      <c r="Q4" s="88"/>
      <c r="R4" s="88"/>
      <c r="S4" s="88"/>
      <c r="T4" s="88"/>
      <c r="U4" s="88"/>
      <c r="V4" s="88"/>
      <c r="W4" s="89"/>
      <c r="X4" s="83" t="s">
        <v>53</v>
      </c>
      <c r="Y4" s="83"/>
      <c r="Z4" s="83"/>
      <c r="AA4" s="83"/>
      <c r="AB4" s="83"/>
      <c r="AC4" s="83"/>
      <c r="AD4" s="83"/>
      <c r="AE4" s="83"/>
      <c r="AF4" s="83"/>
      <c r="AG4" s="83"/>
      <c r="AH4" s="83"/>
      <c r="AI4" s="83" t="s">
        <v>54</v>
      </c>
      <c r="AJ4" s="83"/>
      <c r="AK4" s="83"/>
      <c r="AL4" s="83"/>
      <c r="AM4" s="83"/>
      <c r="AN4" s="83"/>
      <c r="AO4" s="83"/>
      <c r="AP4" s="83"/>
      <c r="AQ4" s="83"/>
      <c r="AR4" s="83"/>
      <c r="AS4" s="83"/>
      <c r="AT4" s="83" t="s">
        <v>55</v>
      </c>
      <c r="AU4" s="83"/>
      <c r="AV4" s="83"/>
      <c r="AW4" s="83"/>
      <c r="AX4" s="83"/>
      <c r="AY4" s="83"/>
      <c r="AZ4" s="83"/>
      <c r="BA4" s="83"/>
      <c r="BB4" s="83"/>
      <c r="BC4" s="83"/>
      <c r="BD4" s="83"/>
      <c r="BE4" s="83" t="s">
        <v>56</v>
      </c>
      <c r="BF4" s="83"/>
      <c r="BG4" s="83"/>
      <c r="BH4" s="83"/>
      <c r="BI4" s="83"/>
      <c r="BJ4" s="83"/>
      <c r="BK4" s="83"/>
      <c r="BL4" s="83"/>
      <c r="BM4" s="83"/>
      <c r="BN4" s="83"/>
      <c r="BO4" s="83"/>
      <c r="BP4" s="83" t="s">
        <v>57</v>
      </c>
      <c r="BQ4" s="83"/>
      <c r="BR4" s="83"/>
      <c r="BS4" s="83"/>
      <c r="BT4" s="83"/>
      <c r="BU4" s="83"/>
      <c r="BV4" s="83"/>
      <c r="BW4" s="83"/>
      <c r="BX4" s="83"/>
      <c r="BY4" s="83"/>
      <c r="BZ4" s="83"/>
      <c r="CA4" s="83" t="s">
        <v>58</v>
      </c>
      <c r="CB4" s="83"/>
      <c r="CC4" s="83"/>
      <c r="CD4" s="83"/>
      <c r="CE4" s="83"/>
      <c r="CF4" s="83"/>
      <c r="CG4" s="83"/>
      <c r="CH4" s="83"/>
      <c r="CI4" s="83"/>
      <c r="CJ4" s="83"/>
      <c r="CK4" s="83"/>
      <c r="CL4" s="83" t="s">
        <v>59</v>
      </c>
      <c r="CM4" s="83"/>
      <c r="CN4" s="83"/>
      <c r="CO4" s="83"/>
      <c r="CP4" s="83"/>
      <c r="CQ4" s="83"/>
      <c r="CR4" s="83"/>
      <c r="CS4" s="83"/>
      <c r="CT4" s="83"/>
      <c r="CU4" s="83"/>
      <c r="CV4" s="83"/>
      <c r="CW4" s="83" t="s">
        <v>60</v>
      </c>
      <c r="CX4" s="83"/>
      <c r="CY4" s="83"/>
      <c r="CZ4" s="83"/>
      <c r="DA4" s="83"/>
      <c r="DB4" s="83"/>
      <c r="DC4" s="83"/>
      <c r="DD4" s="83"/>
      <c r="DE4" s="83"/>
      <c r="DF4" s="83"/>
      <c r="DG4" s="83"/>
      <c r="DH4" s="83" t="s">
        <v>61</v>
      </c>
      <c r="DI4" s="83"/>
      <c r="DJ4" s="83"/>
      <c r="DK4" s="83"/>
      <c r="DL4" s="83"/>
      <c r="DM4" s="83"/>
      <c r="DN4" s="83"/>
      <c r="DO4" s="83"/>
      <c r="DP4" s="83"/>
      <c r="DQ4" s="83"/>
      <c r="DR4" s="83"/>
      <c r="DS4" s="83" t="s">
        <v>62</v>
      </c>
      <c r="DT4" s="83"/>
      <c r="DU4" s="83"/>
      <c r="DV4" s="83"/>
      <c r="DW4" s="83"/>
      <c r="DX4" s="83"/>
      <c r="DY4" s="83"/>
      <c r="DZ4" s="83"/>
      <c r="EA4" s="83"/>
      <c r="EB4" s="83"/>
      <c r="EC4" s="83"/>
      <c r="ED4" s="83" t="s">
        <v>63</v>
      </c>
      <c r="EE4" s="83"/>
      <c r="EF4" s="83"/>
      <c r="EG4" s="83"/>
      <c r="EH4" s="83"/>
      <c r="EI4" s="83"/>
      <c r="EJ4" s="83"/>
      <c r="EK4" s="83"/>
      <c r="EL4" s="83"/>
      <c r="EM4" s="83"/>
      <c r="EN4" s="83"/>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352128</v>
      </c>
      <c r="D6" s="20">
        <f t="shared" si="3"/>
        <v>46</v>
      </c>
      <c r="E6" s="20">
        <f t="shared" si="3"/>
        <v>1</v>
      </c>
      <c r="F6" s="20">
        <f t="shared" si="3"/>
        <v>0</v>
      </c>
      <c r="G6" s="20">
        <f t="shared" si="3"/>
        <v>1</v>
      </c>
      <c r="H6" s="20" t="str">
        <f t="shared" si="3"/>
        <v>山口県　柳井市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43.77</v>
      </c>
      <c r="P6" s="21">
        <f t="shared" si="3"/>
        <v>77.45</v>
      </c>
      <c r="Q6" s="21">
        <f t="shared" si="3"/>
        <v>4752</v>
      </c>
      <c r="R6" s="21">
        <f t="shared" si="3"/>
        <v>30201</v>
      </c>
      <c r="S6" s="21">
        <f t="shared" si="3"/>
        <v>140.05000000000001</v>
      </c>
      <c r="T6" s="21">
        <f t="shared" si="3"/>
        <v>215.64</v>
      </c>
      <c r="U6" s="21">
        <f t="shared" si="3"/>
        <v>23148</v>
      </c>
      <c r="V6" s="21">
        <f t="shared" si="3"/>
        <v>19.12</v>
      </c>
      <c r="W6" s="21">
        <f t="shared" si="3"/>
        <v>1210.67</v>
      </c>
      <c r="X6" s="22">
        <f>IF(X7="",NA(),X7)</f>
        <v>103.9</v>
      </c>
      <c r="Y6" s="22">
        <f t="shared" ref="Y6:AG6" si="4">IF(Y7="",NA(),Y7)</f>
        <v>105.52</v>
      </c>
      <c r="Z6" s="22">
        <f t="shared" si="4"/>
        <v>105.51</v>
      </c>
      <c r="AA6" s="22">
        <f t="shared" si="4"/>
        <v>104.24</v>
      </c>
      <c r="AB6" s="22">
        <f t="shared" si="4"/>
        <v>108.58</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2">
        <f t="shared" si="5"/>
        <v>79.45</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425.73</v>
      </c>
      <c r="AU6" s="22">
        <f t="shared" ref="AU6:BC6" si="6">IF(AU7="",NA(),AU7)</f>
        <v>461.77</v>
      </c>
      <c r="AV6" s="22">
        <f t="shared" si="6"/>
        <v>474.2</v>
      </c>
      <c r="AW6" s="22">
        <f t="shared" si="6"/>
        <v>462.29</v>
      </c>
      <c r="AX6" s="22">
        <f t="shared" si="6"/>
        <v>491.75</v>
      </c>
      <c r="AY6" s="22">
        <f t="shared" si="6"/>
        <v>369.69</v>
      </c>
      <c r="AZ6" s="22">
        <f t="shared" si="6"/>
        <v>379.08</v>
      </c>
      <c r="BA6" s="22">
        <f t="shared" si="6"/>
        <v>367.55</v>
      </c>
      <c r="BB6" s="22">
        <f t="shared" si="6"/>
        <v>378.56</v>
      </c>
      <c r="BC6" s="22">
        <f t="shared" si="6"/>
        <v>364.46</v>
      </c>
      <c r="BD6" s="21" t="str">
        <f>IF(BD7="","",IF(BD7="-","【-】","【"&amp;SUBSTITUTE(TEXT(BD7,"#,##0.00"),"-","△")&amp;"】"))</f>
        <v>【252.29】</v>
      </c>
      <c r="BE6" s="22">
        <f>IF(BE7="",NA(),BE7)</f>
        <v>447.1</v>
      </c>
      <c r="BF6" s="22">
        <f t="shared" ref="BF6:BN6" si="7">IF(BF7="",NA(),BF7)</f>
        <v>455.15</v>
      </c>
      <c r="BG6" s="22">
        <f t="shared" si="7"/>
        <v>500.42</v>
      </c>
      <c r="BH6" s="22">
        <f t="shared" si="7"/>
        <v>495.3</v>
      </c>
      <c r="BI6" s="22">
        <f t="shared" si="7"/>
        <v>492.91</v>
      </c>
      <c r="BJ6" s="22">
        <f t="shared" si="7"/>
        <v>402.99</v>
      </c>
      <c r="BK6" s="22">
        <f t="shared" si="7"/>
        <v>398.98</v>
      </c>
      <c r="BL6" s="22">
        <f t="shared" si="7"/>
        <v>418.68</v>
      </c>
      <c r="BM6" s="22">
        <f t="shared" si="7"/>
        <v>395.68</v>
      </c>
      <c r="BN6" s="22">
        <f t="shared" si="7"/>
        <v>403.72</v>
      </c>
      <c r="BO6" s="21" t="str">
        <f>IF(BO7="","",IF(BO7="-","【-】","【"&amp;SUBSTITUTE(TEXT(BO7,"#,##0.00"),"-","△")&amp;"】"))</f>
        <v>【268.07】</v>
      </c>
      <c r="BP6" s="22">
        <f>IF(BP7="",NA(),BP7)</f>
        <v>76</v>
      </c>
      <c r="BQ6" s="22">
        <f t="shared" ref="BQ6:BY6" si="8">IF(BQ7="",NA(),BQ7)</f>
        <v>74.84</v>
      </c>
      <c r="BR6" s="22">
        <f t="shared" si="8"/>
        <v>69.819999999999993</v>
      </c>
      <c r="BS6" s="22">
        <f t="shared" si="8"/>
        <v>69.56</v>
      </c>
      <c r="BT6" s="22">
        <f t="shared" si="8"/>
        <v>71.13</v>
      </c>
      <c r="BU6" s="22">
        <f t="shared" si="8"/>
        <v>98.66</v>
      </c>
      <c r="BV6" s="22">
        <f t="shared" si="8"/>
        <v>98.64</v>
      </c>
      <c r="BW6" s="22">
        <f t="shared" si="8"/>
        <v>94.78</v>
      </c>
      <c r="BX6" s="22">
        <f t="shared" si="8"/>
        <v>97.59</v>
      </c>
      <c r="BY6" s="22">
        <f t="shared" si="8"/>
        <v>92.17</v>
      </c>
      <c r="BZ6" s="21" t="str">
        <f>IF(BZ7="","",IF(BZ7="-","【-】","【"&amp;SUBSTITUTE(TEXT(BZ7,"#,##0.00"),"-","△")&amp;"】"))</f>
        <v>【97.47】</v>
      </c>
      <c r="CA6" s="22">
        <f>IF(CA7="",NA(),CA7)</f>
        <v>312.87</v>
      </c>
      <c r="CB6" s="22">
        <f t="shared" ref="CB6:CJ6" si="9">IF(CB7="",NA(),CB7)</f>
        <v>317.77</v>
      </c>
      <c r="CC6" s="22">
        <f t="shared" si="9"/>
        <v>340.5</v>
      </c>
      <c r="CD6" s="22">
        <f t="shared" si="9"/>
        <v>342.72</v>
      </c>
      <c r="CE6" s="22">
        <f t="shared" si="9"/>
        <v>335.87</v>
      </c>
      <c r="CF6" s="22">
        <f t="shared" si="9"/>
        <v>178.59</v>
      </c>
      <c r="CG6" s="22">
        <f t="shared" si="9"/>
        <v>178.92</v>
      </c>
      <c r="CH6" s="22">
        <f t="shared" si="9"/>
        <v>181.3</v>
      </c>
      <c r="CI6" s="22">
        <f t="shared" si="9"/>
        <v>181.71</v>
      </c>
      <c r="CJ6" s="22">
        <f t="shared" si="9"/>
        <v>188.51</v>
      </c>
      <c r="CK6" s="21" t="str">
        <f>IF(CK7="","",IF(CK7="-","【-】","【"&amp;SUBSTITUTE(TEXT(CK7,"#,##0.00"),"-","△")&amp;"】"))</f>
        <v>【174.75】</v>
      </c>
      <c r="CL6" s="22">
        <f>IF(CL7="",NA(),CL7)</f>
        <v>42.83</v>
      </c>
      <c r="CM6" s="22">
        <f t="shared" ref="CM6:CU6" si="10">IF(CM7="",NA(),CM7)</f>
        <v>44.65</v>
      </c>
      <c r="CN6" s="22">
        <f t="shared" si="10"/>
        <v>44.37</v>
      </c>
      <c r="CO6" s="22">
        <f t="shared" si="10"/>
        <v>72.400000000000006</v>
      </c>
      <c r="CP6" s="22">
        <f t="shared" si="10"/>
        <v>71.819999999999993</v>
      </c>
      <c r="CQ6" s="22">
        <f t="shared" si="10"/>
        <v>55.03</v>
      </c>
      <c r="CR6" s="22">
        <f t="shared" si="10"/>
        <v>55.14</v>
      </c>
      <c r="CS6" s="22">
        <f t="shared" si="10"/>
        <v>55.89</v>
      </c>
      <c r="CT6" s="22">
        <f t="shared" si="10"/>
        <v>55.72</v>
      </c>
      <c r="CU6" s="22">
        <f t="shared" si="10"/>
        <v>55.31</v>
      </c>
      <c r="CV6" s="21" t="str">
        <f>IF(CV7="","",IF(CV7="-","【-】","【"&amp;SUBSTITUTE(TEXT(CV7,"#,##0.00"),"-","△")&amp;"】"))</f>
        <v>【59.97】</v>
      </c>
      <c r="CW6" s="22">
        <f>IF(CW7="",NA(),CW7)</f>
        <v>85.55</v>
      </c>
      <c r="CX6" s="22">
        <f t="shared" ref="CX6:DF6" si="11">IF(CX7="",NA(),CX7)</f>
        <v>86.4</v>
      </c>
      <c r="CY6" s="22">
        <f t="shared" si="11"/>
        <v>87.21</v>
      </c>
      <c r="CZ6" s="22">
        <f t="shared" si="11"/>
        <v>87.96</v>
      </c>
      <c r="DA6" s="22">
        <f t="shared" si="11"/>
        <v>88.11</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40.92</v>
      </c>
      <c r="DI6" s="22">
        <f t="shared" ref="DI6:DQ6" si="12">IF(DI7="",NA(),DI7)</f>
        <v>42.17</v>
      </c>
      <c r="DJ6" s="22">
        <f t="shared" si="12"/>
        <v>40.25</v>
      </c>
      <c r="DK6" s="22">
        <f t="shared" si="12"/>
        <v>42.81</v>
      </c>
      <c r="DL6" s="22">
        <f t="shared" si="12"/>
        <v>44.16</v>
      </c>
      <c r="DM6" s="22">
        <f t="shared" si="12"/>
        <v>48.87</v>
      </c>
      <c r="DN6" s="22">
        <f t="shared" si="12"/>
        <v>49.92</v>
      </c>
      <c r="DO6" s="22">
        <f t="shared" si="12"/>
        <v>50.63</v>
      </c>
      <c r="DP6" s="22">
        <f t="shared" si="12"/>
        <v>51.29</v>
      </c>
      <c r="DQ6" s="22">
        <f t="shared" si="12"/>
        <v>52.2</v>
      </c>
      <c r="DR6" s="21" t="str">
        <f>IF(DR7="","",IF(DR7="-","【-】","【"&amp;SUBSTITUTE(TEXT(DR7,"#,##0.00"),"-","△")&amp;"】"))</f>
        <v>【51.51】</v>
      </c>
      <c r="DS6" s="22">
        <f>IF(DS7="",NA(),DS7)</f>
        <v>15.29</v>
      </c>
      <c r="DT6" s="22">
        <f t="shared" ref="DT6:EB6" si="13">IF(DT7="",NA(),DT7)</f>
        <v>15.8</v>
      </c>
      <c r="DU6" s="22">
        <f t="shared" si="13"/>
        <v>15.24</v>
      </c>
      <c r="DV6" s="22">
        <f t="shared" si="13"/>
        <v>16.28</v>
      </c>
      <c r="DW6" s="22">
        <f t="shared" si="13"/>
        <v>16.63</v>
      </c>
      <c r="DX6" s="22">
        <f t="shared" si="13"/>
        <v>14.85</v>
      </c>
      <c r="DY6" s="22">
        <f t="shared" si="13"/>
        <v>16.88</v>
      </c>
      <c r="DZ6" s="22">
        <f t="shared" si="13"/>
        <v>18.28</v>
      </c>
      <c r="EA6" s="22">
        <f t="shared" si="13"/>
        <v>19.61</v>
      </c>
      <c r="EB6" s="22">
        <f t="shared" si="13"/>
        <v>20.73</v>
      </c>
      <c r="EC6" s="21" t="str">
        <f>IF(EC7="","",IF(EC7="-","【-】","【"&amp;SUBSTITUTE(TEXT(EC7,"#,##0.00"),"-","△")&amp;"】"))</f>
        <v>【23.75】</v>
      </c>
      <c r="ED6" s="22">
        <f>IF(ED7="",NA(),ED7)</f>
        <v>1.48</v>
      </c>
      <c r="EE6" s="22">
        <f t="shared" ref="EE6:EM6" si="14">IF(EE7="",NA(),EE7)</f>
        <v>1.1100000000000001</v>
      </c>
      <c r="EF6" s="22">
        <f t="shared" si="14"/>
        <v>0.89</v>
      </c>
      <c r="EG6" s="22">
        <f t="shared" si="14"/>
        <v>0.75</v>
      </c>
      <c r="EH6" s="22">
        <f t="shared" si="14"/>
        <v>0.9</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352128</v>
      </c>
      <c r="D7" s="24">
        <v>46</v>
      </c>
      <c r="E7" s="24">
        <v>1</v>
      </c>
      <c r="F7" s="24">
        <v>0</v>
      </c>
      <c r="G7" s="24">
        <v>1</v>
      </c>
      <c r="H7" s="24" t="s">
        <v>92</v>
      </c>
      <c r="I7" s="24" t="s">
        <v>93</v>
      </c>
      <c r="J7" s="24" t="s">
        <v>94</v>
      </c>
      <c r="K7" s="24" t="s">
        <v>95</v>
      </c>
      <c r="L7" s="24" t="s">
        <v>96</v>
      </c>
      <c r="M7" s="24" t="s">
        <v>97</v>
      </c>
      <c r="N7" s="25" t="s">
        <v>98</v>
      </c>
      <c r="O7" s="25">
        <v>43.77</v>
      </c>
      <c r="P7" s="25">
        <v>77.45</v>
      </c>
      <c r="Q7" s="25">
        <v>4752</v>
      </c>
      <c r="R7" s="25">
        <v>30201</v>
      </c>
      <c r="S7" s="25">
        <v>140.05000000000001</v>
      </c>
      <c r="T7" s="25">
        <v>215.64</v>
      </c>
      <c r="U7" s="25">
        <v>23148</v>
      </c>
      <c r="V7" s="25">
        <v>19.12</v>
      </c>
      <c r="W7" s="25">
        <v>1210.67</v>
      </c>
      <c r="X7" s="25">
        <v>103.9</v>
      </c>
      <c r="Y7" s="25">
        <v>105.52</v>
      </c>
      <c r="Z7" s="25">
        <v>105.51</v>
      </c>
      <c r="AA7" s="25">
        <v>104.24</v>
      </c>
      <c r="AB7" s="25">
        <v>108.58</v>
      </c>
      <c r="AC7" s="25">
        <v>108.87</v>
      </c>
      <c r="AD7" s="25">
        <v>108.61</v>
      </c>
      <c r="AE7" s="25">
        <v>108.35</v>
      </c>
      <c r="AF7" s="25">
        <v>108.84</v>
      </c>
      <c r="AG7" s="25">
        <v>105.92</v>
      </c>
      <c r="AH7" s="25">
        <v>108.7</v>
      </c>
      <c r="AI7" s="25">
        <v>0</v>
      </c>
      <c r="AJ7" s="25">
        <v>0</v>
      </c>
      <c r="AK7" s="25">
        <v>0</v>
      </c>
      <c r="AL7" s="25">
        <v>79.45</v>
      </c>
      <c r="AM7" s="25">
        <v>0</v>
      </c>
      <c r="AN7" s="25">
        <v>3.16</v>
      </c>
      <c r="AO7" s="25">
        <v>3.59</v>
      </c>
      <c r="AP7" s="25">
        <v>3.98</v>
      </c>
      <c r="AQ7" s="25">
        <v>6.02</v>
      </c>
      <c r="AR7" s="25">
        <v>7.78</v>
      </c>
      <c r="AS7" s="25">
        <v>1.34</v>
      </c>
      <c r="AT7" s="25">
        <v>425.73</v>
      </c>
      <c r="AU7" s="25">
        <v>461.77</v>
      </c>
      <c r="AV7" s="25">
        <v>474.2</v>
      </c>
      <c r="AW7" s="25">
        <v>462.29</v>
      </c>
      <c r="AX7" s="25">
        <v>491.75</v>
      </c>
      <c r="AY7" s="25">
        <v>369.69</v>
      </c>
      <c r="AZ7" s="25">
        <v>379.08</v>
      </c>
      <c r="BA7" s="25">
        <v>367.55</v>
      </c>
      <c r="BB7" s="25">
        <v>378.56</v>
      </c>
      <c r="BC7" s="25">
        <v>364.46</v>
      </c>
      <c r="BD7" s="25">
        <v>252.29</v>
      </c>
      <c r="BE7" s="25">
        <v>447.1</v>
      </c>
      <c r="BF7" s="25">
        <v>455.15</v>
      </c>
      <c r="BG7" s="25">
        <v>500.42</v>
      </c>
      <c r="BH7" s="25">
        <v>495.3</v>
      </c>
      <c r="BI7" s="25">
        <v>492.91</v>
      </c>
      <c r="BJ7" s="25">
        <v>402.99</v>
      </c>
      <c r="BK7" s="25">
        <v>398.98</v>
      </c>
      <c r="BL7" s="25">
        <v>418.68</v>
      </c>
      <c r="BM7" s="25">
        <v>395.68</v>
      </c>
      <c r="BN7" s="25">
        <v>403.72</v>
      </c>
      <c r="BO7" s="25">
        <v>268.07</v>
      </c>
      <c r="BP7" s="25">
        <v>76</v>
      </c>
      <c r="BQ7" s="25">
        <v>74.84</v>
      </c>
      <c r="BR7" s="25">
        <v>69.819999999999993</v>
      </c>
      <c r="BS7" s="25">
        <v>69.56</v>
      </c>
      <c r="BT7" s="25">
        <v>71.13</v>
      </c>
      <c r="BU7" s="25">
        <v>98.66</v>
      </c>
      <c r="BV7" s="25">
        <v>98.64</v>
      </c>
      <c r="BW7" s="25">
        <v>94.78</v>
      </c>
      <c r="BX7" s="25">
        <v>97.59</v>
      </c>
      <c r="BY7" s="25">
        <v>92.17</v>
      </c>
      <c r="BZ7" s="25">
        <v>97.47</v>
      </c>
      <c r="CA7" s="25">
        <v>312.87</v>
      </c>
      <c r="CB7" s="25">
        <v>317.77</v>
      </c>
      <c r="CC7" s="25">
        <v>340.5</v>
      </c>
      <c r="CD7" s="25">
        <v>342.72</v>
      </c>
      <c r="CE7" s="25">
        <v>335.87</v>
      </c>
      <c r="CF7" s="25">
        <v>178.59</v>
      </c>
      <c r="CG7" s="25">
        <v>178.92</v>
      </c>
      <c r="CH7" s="25">
        <v>181.3</v>
      </c>
      <c r="CI7" s="25">
        <v>181.71</v>
      </c>
      <c r="CJ7" s="25">
        <v>188.51</v>
      </c>
      <c r="CK7" s="25">
        <v>174.75</v>
      </c>
      <c r="CL7" s="25">
        <v>42.83</v>
      </c>
      <c r="CM7" s="25">
        <v>44.65</v>
      </c>
      <c r="CN7" s="25">
        <v>44.37</v>
      </c>
      <c r="CO7" s="25">
        <v>72.400000000000006</v>
      </c>
      <c r="CP7" s="25">
        <v>71.819999999999993</v>
      </c>
      <c r="CQ7" s="25">
        <v>55.03</v>
      </c>
      <c r="CR7" s="25">
        <v>55.14</v>
      </c>
      <c r="CS7" s="25">
        <v>55.89</v>
      </c>
      <c r="CT7" s="25">
        <v>55.72</v>
      </c>
      <c r="CU7" s="25">
        <v>55.31</v>
      </c>
      <c r="CV7" s="25">
        <v>59.97</v>
      </c>
      <c r="CW7" s="25">
        <v>85.55</v>
      </c>
      <c r="CX7" s="25">
        <v>86.4</v>
      </c>
      <c r="CY7" s="25">
        <v>87.21</v>
      </c>
      <c r="CZ7" s="25">
        <v>87.96</v>
      </c>
      <c r="DA7" s="25">
        <v>88.11</v>
      </c>
      <c r="DB7" s="25">
        <v>81.900000000000006</v>
      </c>
      <c r="DC7" s="25">
        <v>81.39</v>
      </c>
      <c r="DD7" s="25">
        <v>81.27</v>
      </c>
      <c r="DE7" s="25">
        <v>81.260000000000005</v>
      </c>
      <c r="DF7" s="25">
        <v>80.36</v>
      </c>
      <c r="DG7" s="25">
        <v>89.76</v>
      </c>
      <c r="DH7" s="25">
        <v>40.92</v>
      </c>
      <c r="DI7" s="25">
        <v>42.17</v>
      </c>
      <c r="DJ7" s="25">
        <v>40.25</v>
      </c>
      <c r="DK7" s="25">
        <v>42.81</v>
      </c>
      <c r="DL7" s="25">
        <v>44.16</v>
      </c>
      <c r="DM7" s="25">
        <v>48.87</v>
      </c>
      <c r="DN7" s="25">
        <v>49.92</v>
      </c>
      <c r="DO7" s="25">
        <v>50.63</v>
      </c>
      <c r="DP7" s="25">
        <v>51.29</v>
      </c>
      <c r="DQ7" s="25">
        <v>52.2</v>
      </c>
      <c r="DR7" s="25">
        <v>51.51</v>
      </c>
      <c r="DS7" s="25">
        <v>15.29</v>
      </c>
      <c r="DT7" s="25">
        <v>15.8</v>
      </c>
      <c r="DU7" s="25">
        <v>15.24</v>
      </c>
      <c r="DV7" s="25">
        <v>16.28</v>
      </c>
      <c r="DW7" s="25">
        <v>16.63</v>
      </c>
      <c r="DX7" s="25">
        <v>14.85</v>
      </c>
      <c r="DY7" s="25">
        <v>16.88</v>
      </c>
      <c r="DZ7" s="25">
        <v>18.28</v>
      </c>
      <c r="EA7" s="25">
        <v>19.61</v>
      </c>
      <c r="EB7" s="25">
        <v>20.73</v>
      </c>
      <c r="EC7" s="25">
        <v>23.75</v>
      </c>
      <c r="ED7" s="25">
        <v>1.48</v>
      </c>
      <c r="EE7" s="25">
        <v>1.1100000000000001</v>
      </c>
      <c r="EF7" s="25">
        <v>0.89</v>
      </c>
      <c r="EG7" s="25">
        <v>0.75</v>
      </c>
      <c r="EH7" s="25">
        <v>0.9</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2024-01-17T05:06:42Z</cp:lastPrinted>
  <dcterms:created xsi:type="dcterms:W3CDTF">2023-12-05T00:59:41Z</dcterms:created>
  <dcterms:modified xsi:type="dcterms:W3CDTF">2024-01-17T05:06:46Z</dcterms:modified>
  <cp:category/>
</cp:coreProperties>
</file>