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D:\水道\経営戦略・経営分析比較\R05公営企業に係る「経営比較分析表」（令和4年度決算）\"/>
    </mc:Choice>
  </mc:AlternateContent>
  <xr:revisionPtr revIDLastSave="0" documentId="13_ncr:1_{FBD2CC7B-E933-49C5-AD16-311990B66FEC}" xr6:coauthVersionLast="36" xr6:coauthVersionMax="36" xr10:uidLastSave="{00000000-0000-0000-0000-000000000000}"/>
  <workbookProtection workbookAlgorithmName="SHA-512" workbookHashValue="4pImMuHJSy+F5M8mFEcPNtH1Tqv8ZMPzAn7TwOkyRHEAxKeXSUtQImeyjbueAMLhornWxhdZg/eqwkqqJCCWfA==" workbookSaltValue="tfR6Sh/XZxqaUjJW5K/gF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O6" i="5"/>
  <c r="I10" i="4" s="1"/>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BB10" i="4"/>
  <c r="AT10" i="4"/>
  <c r="AL10" i="4"/>
  <c r="P10" i="4"/>
  <c r="B10" i="4"/>
  <c r="AL8" i="4"/>
  <c r="W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<sst xmlns="http://schemas.openxmlformats.org/spreadsheetml/2006/main" count="228" uniqueCount="115">
  <si>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</si>
  <si>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</si>
  <si>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</si>
  <si>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</si>
  <si>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</si>
  <si>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</si>
  <si>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</si>
  <si>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</si>
  <si>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</si>
  <si>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</si>
  <si>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</si>
  <si>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</si>
  <si>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</si>
  <si>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</si>
  <si>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</si>
  <si>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</si>
  <si>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</si>
  <si>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</si>
  <si>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</si>
  <si>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</si>
  <si>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</si>
  <si>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</si>
  <si>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</si>
  <si>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</si>
  <si>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</si>
  <si>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</si>
  <si>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</si>
  <si>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</si>
  <si>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</si>
  <si>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</si>
  <si>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</si>
  <si>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</si>
  <si>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</si>
  <si>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</si>
  <si>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</si>
  <si>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</si>
  <si>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</si>
  <si>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</si>
  <si>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</si>
  <si>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</si>
  <si>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</si>
  <si>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</si>
  <si>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</si>
  <si>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</si>
  <si>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</si>
  <si>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</si>
  <si>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</si>
  <si>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</si>
  <si>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</si>
  <si>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</si>
  <si>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</si>
  <si>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</si>
  <si>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</si>
  <si>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</si>
  <si>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</si>
  <si>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</si>
  <si>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</si>
  <si>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</si>
  <si>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</si>
  <si>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</si>
  <si>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</si>
  <si>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</si>
  <si>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</si>
  <si>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</si>
  <si>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</si>
  <si>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</si>
  <si>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</si>
  <si>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</si>
  <si>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</si>
  <si>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</si>
  <si>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</si>
  <si>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</si>
  <si>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</si>
  <si>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</si>
  <si>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</si>
  <si>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</si>
  <si>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</si>
  <si>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</si>
  <si>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</si>
  <si>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</si>
  <si>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</si>
  <si>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</si>
  <si>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</si>
  <si>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</si>
  <si>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</si>
  <si>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</si>
  <si>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</si>
  <si>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</si>
  <si>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</si>
  <si>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</si>
  <si>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</si>
  <si>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</si>
  <si>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</si>
  <si>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</si>
  <si>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</si>
  <si>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</si>
  <si>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</si>
  <si>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</si>
  <si>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</si>
  <si>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</si>
  <si>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</si>
  <si>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</si>
  <si>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</si>
  <si>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</si>
  <si>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</si>
  <si>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</si>
  <si>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</si>
  <si>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</si>
  <si>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</si>
  <si>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</si>
  <si>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</si>
  <si>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</si>
  <si>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有形固定資産減価償却率は、今後も増加する見込みである。
　管路経年化率については、昭和50年代に布設した管路が更新時期を迎えたため、平均値に比べ大きく上回っている。今後も法定耐用年数経過資産が増加する見込みである。
　</t>
    </r>
    <r>
      <rPr>
        <sz val="11"/>
        <rFont val="ＭＳ ゴシック"/>
        <family val="3"/>
        <charset val="128"/>
      </rPr>
      <t>管路更新率は、令和4年度は平均値と比べ高くなっているが、これは大規模な水道施設統合事業の実施のなかで、一部老朽管の布設替を行ったことによるものである。
　施設管路ともに、重要度、優先度、及び必要とな</t>
    </r>
    <r>
      <rPr>
        <sz val="11"/>
        <color theme="1"/>
        <rFont val="ＭＳ ゴシック"/>
        <family val="3"/>
        <charset val="128"/>
      </rPr>
      <t>る財源を総合的に勘案しながら更新する計画を策定する予定である。なお、更新に併せて耐震化も実施することとしている。</t>
    </r>
    <rPh sb="67" eb="70">
      <t>ヘイキンチ</t>
    </rPh>
    <rPh sb="71" eb="72">
      <t>クラ</t>
    </rPh>
    <rPh sb="73" eb="74">
      <t>オオ</t>
    </rPh>
    <rPh sb="76" eb="78">
      <t>ウワマワ</t>
    </rPh>
    <rPh sb="88" eb="90">
      <t>タイヨウ</t>
    </rPh>
    <rPh sb="117" eb="119">
      <t>レイワ</t>
    </rPh>
    <rPh sb="120" eb="122">
      <t>ネンド</t>
    </rPh>
    <rPh sb="129" eb="130">
      <t>タカ</t>
    </rPh>
    <rPh sb="141" eb="144">
      <t>ダイキボ</t>
    </rPh>
    <rPh sb="145" eb="147">
      <t>スイドウ</t>
    </rPh>
    <rPh sb="147" eb="149">
      <t>シセツ</t>
    </rPh>
    <rPh sb="149" eb="151">
      <t>トウゴウ</t>
    </rPh>
    <rPh sb="151" eb="153">
      <t>ジギョウ</t>
    </rPh>
    <rPh sb="161" eb="163">
      <t>イチブ</t>
    </rPh>
    <rPh sb="163" eb="165">
      <t>ロウキュウ</t>
    </rPh>
    <rPh sb="165" eb="166">
      <t>カン</t>
    </rPh>
    <rPh sb="167" eb="170">
      <t>フセツガ</t>
    </rPh>
    <rPh sb="171" eb="172">
      <t>オコナ</t>
    </rPh>
    <rPh sb="227" eb="229">
      <t>ケイカク</t>
    </rPh>
    <rPh sb="230" eb="232">
      <t>サクテイ</t>
    </rPh>
    <rPh sb="234" eb="236">
      <t>ヨテイ</t>
    </rPh>
    <phoneticPr fontId="4"/>
  </si>
  <si>
    <t>　給水人口減等により給水収益が減少する一方で、機器や管路の修繕費の増加から、経常収支比率は低下していたが、令和4年度は料金改定により営業収益が増加したため経常収支比率は改善した。一方で、人件費や修繕費は前年度より減少したが、動力費等エネルギー価格等の高騰により営業費用は増加した。
　料金回収率は料金改定による料金収入の増加により改善したが、営業費用の増加により給水原価は上昇している。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有収率については、前年度比で微減しているものの、引き続き老朽管路の更新を実施し、改善に努めたい。
　本市は中山間地域で平地が少ないため、配水池やポンプ場等の施設が多く、また、給水区域に集落が点在してることから、給水人口に対して管路延長が長いなど、事業効率の悪い立地条件となっている。</t>
    <rPh sb="112" eb="115">
      <t>ドウリョクヒ</t>
    </rPh>
    <rPh sb="115" eb="116">
      <t>トウ</t>
    </rPh>
    <rPh sb="121" eb="123">
      <t>カカク</t>
    </rPh>
    <rPh sb="123" eb="124">
      <t>トウ</t>
    </rPh>
    <rPh sb="125" eb="127">
      <t>コウトウ</t>
    </rPh>
    <rPh sb="130" eb="132">
      <t>エイギョウ</t>
    </rPh>
    <rPh sb="132" eb="134">
      <t>ヒヨウ</t>
    </rPh>
    <rPh sb="135" eb="137">
      <t>ゾウカ</t>
    </rPh>
    <rPh sb="148" eb="150">
      <t>リョウキン</t>
    </rPh>
    <rPh sb="150" eb="152">
      <t>カイテイ</t>
    </rPh>
    <rPh sb="155" eb="157">
      <t>リョウキン</t>
    </rPh>
    <rPh sb="157" eb="159">
      <t>シュウニュウ</t>
    </rPh>
    <rPh sb="160" eb="162">
      <t>ゾウカ</t>
    </rPh>
    <rPh sb="165" eb="167">
      <t>カイゼン</t>
    </rPh>
    <rPh sb="171" eb="173">
      <t>エイギョウ</t>
    </rPh>
    <rPh sb="173" eb="175">
      <t>ヒヨウ</t>
    </rPh>
    <rPh sb="176" eb="178">
      <t>ゾウカ</t>
    </rPh>
    <rPh sb="316" eb="319">
      <t>ゼンネンド</t>
    </rPh>
    <rPh sb="319" eb="320">
      <t>ヒ</t>
    </rPh>
    <rPh sb="321" eb="323">
      <t>ビゲン</t>
    </rPh>
    <rPh sb="331" eb="332">
      <t>ヒ</t>
    </rPh>
    <rPh sb="333" eb="334">
      <t>ツヅ</t>
    </rPh>
    <rPh sb="335" eb="337">
      <t>ロウキュウ</t>
    </rPh>
    <rPh sb="343" eb="345">
      <t>ジッシ</t>
    </rPh>
    <rPh sb="350" eb="351">
      <t>ツト</t>
    </rPh>
    <phoneticPr fontId="4"/>
  </si>
  <si>
    <t>　令和4年度に料金改定を行ったことで料金収入は増加したが、一方で、エネルギー価格等の高騰により動力費をはじめとした諸経費が増大した。令和４年度は純利益となったが、経営環境は依然として厳しい状況である。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料金改定について定期的な検討を行う必要がある。
　なお、水道ビジョンを経営戦略を含めたものとして、令和元年12月に改訂を行った。また、令和4年度からの料金改定を見込む収支計画を含む改定を令和3年10月に行った。今後はこの計画に基づき経営の健全化及び経営基盤の強化を図っていく。</t>
    <rPh sb="1" eb="3">
      <t>レイワ</t>
    </rPh>
    <rPh sb="4" eb="5">
      <t>ネン</t>
    </rPh>
    <rPh sb="5" eb="6">
      <t>ド</t>
    </rPh>
    <rPh sb="7" eb="11">
      <t>リョウキンカイテイ</t>
    </rPh>
    <rPh sb="18" eb="20">
      <t>リョウキン</t>
    </rPh>
    <rPh sb="20" eb="22">
      <t>シュウニュウ</t>
    </rPh>
    <rPh sb="23" eb="25">
      <t>ゾウカ</t>
    </rPh>
    <rPh sb="29" eb="31">
      <t>イッポウ</t>
    </rPh>
    <rPh sb="38" eb="40">
      <t>カカク</t>
    </rPh>
    <rPh sb="40" eb="41">
      <t>トウ</t>
    </rPh>
    <rPh sb="42" eb="44">
      <t>コウトウ</t>
    </rPh>
    <rPh sb="47" eb="50">
      <t>ドウリョクヒ</t>
    </rPh>
    <rPh sb="57" eb="60">
      <t>ショケイヒ</t>
    </rPh>
    <rPh sb="61" eb="63">
      <t>ゾウダイ</t>
    </rPh>
    <rPh sb="66" eb="68">
      <t>レイワ</t>
    </rPh>
    <rPh sb="69" eb="71">
      <t>ネンド</t>
    </rPh>
    <rPh sb="72" eb="75">
      <t>ジュンリエキ</t>
    </rPh>
    <rPh sb="81" eb="83">
      <t>ケイエイ</t>
    </rPh>
    <rPh sb="83" eb="85">
      <t>カンキョウ</t>
    </rPh>
    <rPh sb="86" eb="88">
      <t>イゼン</t>
    </rPh>
    <rPh sb="91" eb="92">
      <t>キビ</t>
    </rPh>
    <rPh sb="94" eb="96">
      <t>ジョウキョウ</t>
    </rPh>
    <rPh sb="236" eb="239">
      <t>テイキテキ</t>
    </rPh>
    <rPh sb="240" eb="242">
      <t>ケントウ</t>
    </rPh>
    <rPh sb="256" eb="258">
      <t>スイドウ</t>
    </rPh>
    <rPh sb="263" eb="265">
      <t>ケイエイ</t>
    </rPh>
    <rPh sb="265" eb="267">
      <t>センリャク</t>
    </rPh>
    <rPh sb="268" eb="269">
      <t>フク</t>
    </rPh>
    <rPh sb="285" eb="287">
      <t>カイテイ</t>
    </rPh>
    <rPh sb="288" eb="289">
      <t>オコナ</t>
    </rPh>
    <rPh sb="295" eb="297">
      <t>レイワ</t>
    </rPh>
    <rPh sb="298" eb="300">
      <t>ネンド</t>
    </rPh>
    <rPh sb="303" eb="305">
      <t>リョウキン</t>
    </rPh>
    <rPh sb="305" eb="307">
      <t>カイテイ</t>
    </rPh>
    <rPh sb="308" eb="310">
      <t>ミコ</t>
    </rPh>
    <rPh sb="311" eb="313">
      <t>シュウシ</t>
    </rPh>
    <rPh sb="313" eb="315">
      <t>ケイカク</t>
    </rPh>
    <rPh sb="316" eb="317">
      <t>フク</t>
    </rPh>
    <rPh sb="318" eb="320">
      <t>カイテイ</t>
    </rPh>
    <rPh sb="321" eb="323">
      <t>レイワ</t>
    </rPh>
    <rPh sb="324" eb="325">
      <t>ネン</t>
    </rPh>
    <rPh sb="327" eb="328">
      <t>ガツ</t>
    </rPh>
    <rPh sb="329" eb="330">
      <t>オコナ</t>
    </rPh>
    <rPh sb="333" eb="335">
      <t>コンゴ</t>
    </rPh>
    <rPh sb="338" eb="340">
      <t>ケイカク</t>
    </rPh>
    <rPh sb="341" eb="342">
      <t>モト</t>
    </rPh>
    <rPh sb="344" eb="346">
      <t>ケイエイ</t>
    </rPh>
    <rPh sb="347" eb="350">
      <t>ケンゼンカ</t>
    </rPh>
    <rPh sb="350" eb="351">
      <t>オヨ</t>
    </rPh>
    <rPh sb="352" eb="354">
      <t>ケイエイ</t>
    </rPh>
    <rPh sb="354" eb="356">
      <t>キバン</t>
    </rPh>
    <rPh sb="357" eb="359">
      <t>キョウカ</t>
    </rPh>
    <rPh sb="360" eb="36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</si>
</sst>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0.13</c:v>
                </c:pt>
                <c:pt idx="1">
                  <c:v>0.87</c:v>
                </c:pt>
                <c:pt idx="2">
                  <c:v>0.98</c:v>
                </c:pt>
                <c:pt idx="3">
                  <c:v>0.17</c:v>
                </c:pt>
                <c:pt idx="4">
                  <c:v>1.22</c:v>
                </c:pt>
              </c:numCache>
            </c:numRef>
          </c:val>
          <c:extLst>
            <c:ext xmlns:c16="http://schemas.microsoft.com/office/drawing/2014/chart" uri="{C3380CC4-5D6E-409C-BE32-E72D297353CC}">
              <c16:uniqueId val="{00000000-DFEE-4CA3-9EC3-1D2952BDC4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FEE-4CA3-9EC3-1D2952BDC4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38.479999999999997</c:v>
                </c:pt>
                <c:pt idx="1">
                  <c:v>36.909999999999997</c:v>
                </c:pt>
                <c:pt idx="2">
                  <c:v>36.79</c:v>
                </c:pt>
                <c:pt idx="3">
                  <c:v>36.35</c:v>
                </c:pt>
                <c:pt idx="4">
                  <c:v>35.630000000000003</c:v>
                </c:pt>
              </c:numCache>
            </c:numRef>
          </c:val>
          <c:extLst>
            <c:ext xmlns:c16="http://schemas.microsoft.com/office/drawing/2014/chart" uri="{C3380CC4-5D6E-409C-BE32-E72D297353CC}">
              <c16:uniqueId val="{00000000-4855-4B2A-9B62-31BE292414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855-4B2A-9B62-31BE292414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79.13</c:v>
                </c:pt>
                <c:pt idx="1">
                  <c:v>80.02</c:v>
                </c:pt>
                <c:pt idx="2">
                  <c:v>80.39</c:v>
                </c:pt>
                <c:pt idx="3">
                  <c:v>80.459999999999994</c:v>
                </c:pt>
                <c:pt idx="4">
                  <c:v>80.400000000000006</c:v>
                </c:pt>
              </c:numCache>
            </c:numRef>
          </c:val>
          <c:extLst>
            <c:ext xmlns:c16="http://schemas.microsoft.com/office/drawing/2014/chart" uri="{C3380CC4-5D6E-409C-BE32-E72D297353CC}">
              <c16:uniqueId val="{00000000-543A-45BD-A9C2-044812BD1F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43A-45BD-A9C2-044812BD1F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98.81</c:v>
                </c:pt>
                <c:pt idx="1">
                  <c:v>94.03</c:v>
                </c:pt>
                <c:pt idx="2">
                  <c:v>92.36</c:v>
                </c:pt>
                <c:pt idx="3">
                  <c:v>101.12</c:v>
                </c:pt>
                <c:pt idx="4">
                  <c:v>104.61</c:v>
                </c:pt>
              </c:numCache>
            </c:numRef>
          </c:val>
          <c:extLst>
            <c:ext xmlns:c16="http://schemas.microsoft.com/office/drawing/2014/chart" uri="{C3380CC4-5D6E-409C-BE32-E72D297353CC}">
              <c16:uniqueId val="{00000000-7813-458A-8876-0FA4EAEEE5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813-458A-8876-0FA4EAEEE5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40.24</c:v>
                </c:pt>
                <c:pt idx="1">
                  <c:v>39.590000000000003</c:v>
                </c:pt>
                <c:pt idx="2">
                  <c:v>40.28</c:v>
                </c:pt>
                <c:pt idx="3">
                  <c:v>42.48</c:v>
                </c:pt>
                <c:pt idx="4">
                  <c:v>44.55</c:v>
                </c:pt>
              </c:numCache>
            </c:numRef>
          </c:val>
          <c:extLst>
            <c:ext xmlns:c16="http://schemas.microsoft.com/office/drawing/2014/chart" uri="{C3380CC4-5D6E-409C-BE32-E72D297353CC}">
              <c16:uniqueId val="{00000000-4294-4852-AAF7-CDA35EF1E1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294-4852-AAF7-CDA35EF1E1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43.55</c:v>
                </c:pt>
                <c:pt idx="1">
                  <c:v>47.05</c:v>
                </c:pt>
                <c:pt idx="2">
                  <c:v>49.19</c:v>
                </c:pt>
                <c:pt idx="3">
                  <c:v>49.35</c:v>
                </c:pt>
                <c:pt idx="4">
                  <c:v>48.29</c:v>
                </c:pt>
              </c:numCache>
            </c:numRef>
          </c:val>
          <c:extLst>
            <c:ext xmlns:c16="http://schemas.microsoft.com/office/drawing/2014/chart" uri="{C3380CC4-5D6E-409C-BE32-E72D297353CC}">
              <c16:uniqueId val="{00000000-059A-44F5-AEFF-15B521E7FF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059A-44F5-AEFF-15B521E7FF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2.76</c:v>
                </c:pt>
                <c:pt idx="3">
                  <c:v>0</c:v>
                </c:pt>
                <c:pt idx="4">
                  <c:v>0</c:v>
                </c:pt>
              </c:numCache>
            </c:numRef>
          </c:val>
          <c:extLst>
            <c:ext xmlns:c16="http://schemas.microsoft.com/office/drawing/2014/chart" uri="{C3380CC4-5D6E-409C-BE32-E72D297353CC}">
              <c16:uniqueId val="{00000000-89DE-495C-BC25-7351E44882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9DE-495C-BC25-7351E44882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150.28</c:v>
                </c:pt>
                <c:pt idx="1">
                  <c:v>121.96</c:v>
                </c:pt>
                <c:pt idx="2">
                  <c:v>102.15</c:v>
                </c:pt>
                <c:pt idx="3">
                  <c:v>115.27</c:v>
                </c:pt>
                <c:pt idx="4">
                  <c:v>134.49</c:v>
                </c:pt>
              </c:numCache>
            </c:numRef>
          </c:val>
          <c:extLst>
            <c:ext xmlns:c16="http://schemas.microsoft.com/office/drawing/2014/chart" uri="{C3380CC4-5D6E-409C-BE32-E72D297353CC}">
              <c16:uniqueId val="{00000000-C7B3-4779-B03A-DEFA8BDFEA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7B3-4779-B03A-DEFA8BDFEA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944.27</c:v>
                </c:pt>
                <c:pt idx="1">
                  <c:v>1055.71</c:v>
                </c:pt>
                <c:pt idx="2">
                  <c:v>1130.1400000000001</c:v>
                </c:pt>
                <c:pt idx="3">
                  <c:v>1236.67</c:v>
                </c:pt>
                <c:pt idx="4">
                  <c:v>1281.6300000000001</c:v>
                </c:pt>
              </c:numCache>
            </c:numRef>
          </c:val>
          <c:extLst>
            <c:ext xmlns:c16="http://schemas.microsoft.com/office/drawing/2014/chart" uri="{C3380CC4-5D6E-409C-BE32-E72D297353CC}">
              <c16:uniqueId val="{00000000-44CB-4C61-BD6B-38F76705DF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44CB-4C61-BD6B-38F76705DF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65.87</c:v>
                </c:pt>
                <c:pt idx="1">
                  <c:v>61.96</c:v>
                </c:pt>
                <c:pt idx="2">
                  <c:v>61.88</c:v>
                </c:pt>
                <c:pt idx="3">
                  <c:v>65.2</c:v>
                </c:pt>
                <c:pt idx="4">
                  <c:v>69.23</c:v>
                </c:pt>
              </c:numCache>
            </c:numRef>
          </c:val>
          <c:extLst>
            <c:ext xmlns:c16="http://schemas.microsoft.com/office/drawing/2014/chart" uri="{C3380CC4-5D6E-409C-BE32-E72D297353CC}">
              <c16:uniqueId val="{00000000-2DB3-464D-AC65-9EE9B2DD3B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DB3-464D-AC65-9EE9B2DD3B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219.25</c:v>
                </c:pt>
                <c:pt idx="1">
                  <c:v>235.31</c:v>
                </c:pt>
                <c:pt idx="2">
                  <c:v>234.01</c:v>
                </c:pt>
                <c:pt idx="3">
                  <c:v>224.32</c:v>
                </c:pt>
                <c:pt idx="4">
                  <c:v>231.78</c:v>
                </c:pt>
              </c:numCache>
            </c:numRef>
          </c:val>
          <c:extLst>
            <c:ext xmlns:c16="http://schemas.microsoft.com/office/drawing/2014/chart" uri="{C3380CC4-5D6E-409C-BE32-E72D297353CC}">
              <c16:uniqueId val="{00000000-635F-4791-849F-51B10532F3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35F-4791-849F-51B10532F3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美祢市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22166</v>
      </c>
      <c r="AM8" s="45"/>
      <c r="AN8" s="45"/>
      <c r="AO8" s="45"/>
      <c r="AP8" s="45"/>
      <c r="AQ8" s="45"/>
      <c r="AR8" s="45"/>
      <c r="AS8" s="45"/>
      <c r="AT8" s="46">
        <f>データ!$S$6</f>
        <v>472.64</v>
      </c>
      <c r="AU8" s="47"/>
      <c r="AV8" s="47"/>
      <c r="AW8" s="47"/>
      <c r="AX8" s="47"/>
      <c r="AY8" s="47"/>
      <c r="AZ8" s="47"/>
      <c r="BA8" s="47"/>
      <c r="BB8" s="48">
        <f>データ!$T$6</f>
        <v>46.9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47.53</v>
      </c>
      <c r="J10" s="47"/>
      <c r="K10" s="47"/>
      <c r="L10" s="47"/>
      <c r="M10" s="47"/>
      <c r="N10" s="47"/>
      <c r="O10" s="81"/>
      <c r="P10" s="48">
        <f>データ!$P$6</f>
        <v>91.84</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20130</v>
      </c>
      <c r="AM10" s="45"/>
      <c r="AN10" s="45"/>
      <c r="AO10" s="45"/>
      <c r="AP10" s="45"/>
      <c r="AQ10" s="45"/>
      <c r="AR10" s="45"/>
      <c r="AS10" s="45"/>
      <c r="AT10" s="46">
        <f>データ!$V$6</f>
        <v>150.66999999999999</v>
      </c>
      <c r="AU10" s="47"/>
      <c r="AV10" s="47"/>
      <c r="AW10" s="47"/>
      <c r="AX10" s="47"/>
      <c r="AY10" s="47"/>
      <c r="AZ10" s="47"/>
      <c r="BA10" s="47"/>
      <c r="BB10" s="48">
        <f>データ!$W$6</f>
        <v>133.6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IeJ1F/xWBywpNzDYSQZASgt+wMKSi6mqirrYtasi1jqT2SUW93LRCBJKW9KEAdl0cS8xIHqpArMxMa9S28/gQ==" saltValue="3iOR2X5oWNTrUZZNf4qu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352136</v>
      </c>
      <c r="D6" s="20">
        <f t="shared" si="3"/>
        <v>46</v>
      </c>
      <c r="E6" s="20">
        <f t="shared" si="3"/>
        <v>1</v>
      </c>
      <c r="F6" s="20">
        <f t="shared" si="3"/>
        <v>0</v>
      </c>
      <c r="G6" s="20">
        <f t="shared" si="3"/>
        <v>1</v>
      </c>
      <c r="H6" s="20" t="str">
        <f t="shared" si="3"/>
        <v>山口県　美祢市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47.53</v>
      </c>
      <c r="P6" s="21">
        <f t="shared" si="3"/>
        <v>91.84</v>
      </c>
      <c r="Q6" s="21">
        <f t="shared" si="3"/>
        <v>2805</v>
      </c>
      <c r="R6" s="21">
        <f t="shared" si="3"/>
        <v>22166</v>
      </c>
      <c r="S6" s="21">
        <f t="shared" si="3"/>
        <v>472.64</v>
      </c>
      <c r="T6" s="21">
        <f t="shared" si="3"/>
        <v>46.9</v>
      </c>
      <c r="U6" s="21">
        <f t="shared" si="3"/>
        <v>20130</v>
      </c>
      <c r="V6" s="21">
        <f t="shared" si="3"/>
        <v>150.66999999999999</v>
      </c>
      <c r="W6" s="21">
        <f t="shared" si="3"/>
        <v>133.6</v>
      </c>
      <c r="X6" s="22">
        <f>IF(X7="",NA(),X7)</f>
        <v>98.81</v>
      </c>
      <c r="Y6" s="22">
        <f t="shared" ref="Y6:AG6" si="4">IF(Y7="",NA(),Y7)</f>
        <v>94.03</v>
      </c>
      <c r="Z6" s="22">
        <f t="shared" si="4"/>
        <v>92.36</v>
      </c>
      <c r="AA6" s="22">
        <f t="shared" si="4"/>
        <v>101.12</v>
      </c>
      <c r="AB6" s="22">
        <f t="shared" si="4"/>
        <v>104.61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2.76</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150.28</v>
      </c>
      <c r="AU6" s="22">
        <f t="shared" ref="AU6:BC6" si="6">IF(AU7="",NA(),AU7)</f>
        <v>121.96</v>
      </c>
      <c r="AV6" s="22">
        <f t="shared" si="6"/>
        <v>102.15</v>
      </c>
      <c r="AW6" s="22">
        <f t="shared" si="6"/>
        <v>115.27</v>
      </c>
      <c r="AX6" s="22">
        <f t="shared" si="6"/>
        <v>134.49</v>
      </c>
      <c r="AY6" s="22">
        <f t="shared" si="6"/>
        <v>369.69</v>
      </c>
      <c r="AZ6" s="22">
        <f t="shared" si="6"/>
        <v>379.08</v>
      </c>
      <c r="BA6" s="22">
        <f t="shared" si="6"/>
        <v>367.55</v>
      </c>
      <c r="BB6" s="22">
        <f t="shared" si="6"/>
        <v>378.56</v>
      </c>
      <c r="BC6" s="22">
        <f t="shared" si="6"/>
        <v>364.46</v>
      </c>
      <c r="BD6" s="21" t="str">
        <f>IF(BD7="","",IF(BD7="-","【-】","【"&amp;SUBSTITUTE(TEXT(BD7,"#,##0.00"),"-","△")&amp;"】"))</f>
        <v>【252.29】</v>
      </c>
      <c r="BE6" s="22">
        <f>IF(BE7="",NA(),BE7)</f>
        <v>944.27</v>
      </c>
      <c r="BF6" s="22">
        <f t="shared" ref="BF6:BN6" si="7">IF(BF7="",NA(),BF7)</f>
        <v>1055.71</v>
      </c>
      <c r="BG6" s="22">
        <f t="shared" si="7"/>
        <v>1130.1400000000001</v>
      </c>
      <c r="BH6" s="22">
        <f t="shared" si="7"/>
        <v>1236.67</v>
      </c>
      <c r="BI6" s="22">
        <f t="shared" si="7"/>
        <v>1281.6300000000001</v>
      </c>
      <c r="BJ6" s="22">
        <f t="shared" si="7"/>
        <v>402.99</v>
      </c>
      <c r="BK6" s="22">
        <f t="shared" si="7"/>
        <v>398.98</v>
      </c>
      <c r="BL6" s="22">
        <f t="shared" si="7"/>
        <v>418.68</v>
      </c>
      <c r="BM6" s="22">
        <f t="shared" si="7"/>
        <v>395.68</v>
      </c>
      <c r="BN6" s="22">
        <f t="shared" si="7"/>
        <v>403.72</v>
      </c>
      <c r="BO6" s="21" t="str">
        <f>IF(BO7="","",IF(BO7="-","【-】","【"&amp;SUBSTITUTE(TEXT(BO7,"#,##0.00"),"-","△")&amp;"】"))</f>
        <v>【268.07】</v>
      </c>
      <c r="BP6" s="22">
        <f>IF(BP7="",NA(),BP7)</f>
        <v>65.87</v>
      </c>
      <c r="BQ6" s="22">
        <f t="shared" ref="BQ6:BY6" si="8">IF(BQ7="",NA(),BQ7)</f>
        <v>61.96</v>
      </c>
      <c r="BR6" s="22">
        <f t="shared" si="8"/>
        <v>61.88</v>
      </c>
      <c r="BS6" s="22">
        <f t="shared" si="8"/>
        <v>65.2</v>
      </c>
      <c r="BT6" s="22">
        <f t="shared" si="8"/>
        <v>69.23</v>
      </c>
      <c r="BU6" s="22">
        <f t="shared" si="8"/>
        <v>98.66</v>
      </c>
      <c r="BV6" s="22">
        <f t="shared" si="8"/>
        <v>98.64</v>
      </c>
      <c r="BW6" s="22">
        <f t="shared" si="8"/>
        <v>94.78</v>
      </c>
      <c r="BX6" s="22">
        <f t="shared" si="8"/>
        <v>97.59</v>
      </c>
      <c r="BY6" s="22">
        <f t="shared" si="8"/>
        <v>92.17</v>
      </c>
      <c r="BZ6" s="21" t="str">
        <f>IF(BZ7="","",IF(BZ7="-","【-】","【"&amp;SUBSTITUTE(TEXT(BZ7,"#,##0.00"),"-","△")&amp;"】"))</f>
        <v>【97.47】</v>
      </c>
      <c r="CA6" s="22">
        <f>IF(CA7="",NA(),CA7)</f>
        <v>219.25</v>
      </c>
      <c r="CB6" s="22">
        <f t="shared" ref="CB6:CJ6" si="9">IF(CB7="",NA(),CB7)</f>
        <v>235.31</v>
      </c>
      <c r="CC6" s="22">
        <f t="shared" si="9"/>
        <v>234.01</v>
      </c>
      <c r="CD6" s="22">
        <f t="shared" si="9"/>
        <v>224.32</v>
      </c>
      <c r="CE6" s="22">
        <f t="shared" si="9"/>
        <v>231.78</v>
      </c>
      <c r="CF6" s="22">
        <f t="shared" si="9"/>
        <v>178.59</v>
      </c>
      <c r="CG6" s="22">
        <f t="shared" si="9"/>
        <v>178.92</v>
      </c>
      <c r="CH6" s="22">
        <f t="shared" si="9"/>
        <v>181.3</v>
      </c>
      <c r="CI6" s="22">
        <f t="shared" si="9"/>
        <v>181.71</v>
      </c>
      <c r="CJ6" s="22">
        <f t="shared" si="9"/>
        <v>188.51</v>
      </c>
      <c r="CK6" s="21" t="str">
        <f>IF(CK7="","",IF(CK7="-","【-】","【"&amp;SUBSTITUTE(TEXT(CK7,"#,##0.00"),"-","△")&amp;"】"))</f>
        <v>【174.75】</v>
      </c>
      <c r="CL6" s="22">
        <f>IF(CL7="",NA(),CL7)</f>
        <v>38.479999999999997</v>
      </c>
      <c r="CM6" s="22">
        <f t="shared" ref="CM6:CU6" si="10">IF(CM7="",NA(),CM7)</f>
        <v>36.909999999999997</v>
      </c>
      <c r="CN6" s="22">
        <f t="shared" si="10"/>
        <v>36.79</v>
      </c>
      <c r="CO6" s="22">
        <f t="shared" si="10"/>
        <v>36.35</v>
      </c>
      <c r="CP6" s="22">
        <f t="shared" si="10"/>
        <v>35.630000000000003</v>
      </c>
      <c r="CQ6" s="22">
        <f t="shared" si="10"/>
        <v>55.03</v>
      </c>
      <c r="CR6" s="22">
        <f t="shared" si="10"/>
        <v>55.14</v>
      </c>
      <c r="CS6" s="22">
        <f t="shared" si="10"/>
        <v>55.89</v>
      </c>
      <c r="CT6" s="22">
        <f t="shared" si="10"/>
        <v>55.72</v>
      </c>
      <c r="CU6" s="22">
        <f t="shared" si="10"/>
        <v>55.31</v>
      </c>
      <c r="CV6" s="21" t="str">
        <f>IF(CV7="","",IF(CV7="-","【-】","【"&amp;SUBSTITUTE(TEXT(CV7,"#,##0.00"),"-","△")&amp;"】"))</f>
        <v>【59.97】</v>
      </c>
      <c r="CW6" s="22">
        <f>IF(CW7="",NA(),CW7)</f>
        <v>79.13</v>
      </c>
      <c r="CX6" s="22">
        <f t="shared" ref="CX6:DF6" si="11">IF(CX7="",NA(),CX7)</f>
        <v>80.02</v>
      </c>
      <c r="CY6" s="22">
        <f t="shared" si="11"/>
        <v>80.39</v>
      </c>
      <c r="CZ6" s="22">
        <f t="shared" si="11"/>
        <v>80.459999999999994</v>
      </c>
      <c r="DA6" s="22">
        <f t="shared" si="11"/>
        <v>80.400000000000006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40.24</v>
      </c>
      <c r="DI6" s="22">
        <f t="shared" ref="DI6:DQ6" si="12">IF(DI7="",NA(),DI7)</f>
        <v>39.590000000000003</v>
      </c>
      <c r="DJ6" s="22">
        <f t="shared" si="12"/>
        <v>40.28</v>
      </c>
      <c r="DK6" s="22">
        <f t="shared" si="12"/>
        <v>42.48</v>
      </c>
      <c r="DL6" s="22">
        <f t="shared" si="12"/>
        <v>44.55</v>
      </c>
      <c r="DM6" s="22">
        <f t="shared" si="12"/>
        <v>48.87</v>
      </c>
      <c r="DN6" s="22">
        <f t="shared" si="12"/>
        <v>49.92</v>
      </c>
      <c r="DO6" s="22">
        <f t="shared" si="12"/>
        <v>50.63</v>
      </c>
      <c r="DP6" s="22">
        <f t="shared" si="12"/>
        <v>51.29</v>
      </c>
      <c r="DQ6" s="22">
        <f t="shared" si="12"/>
        <v>52.2</v>
      </c>
      <c r="DR6" s="21" t="str">
        <f>IF(DR7="","",IF(DR7="-","【-】","【"&amp;SUBSTITUTE(TEXT(DR7,"#,##0.00"),"-","△")&amp;"】"))</f>
        <v>【51.51】</v>
      </c>
      <c r="DS6" s="22">
        <f>IF(DS7="",NA(),DS7)</f>
        <v>43.55</v>
      </c>
      <c r="DT6" s="22">
        <f t="shared" ref="DT6:EB6" si="13">IF(DT7="",NA(),DT7)</f>
        <v>47.05</v>
      </c>
      <c r="DU6" s="22">
        <f t="shared" si="13"/>
        <v>49.19</v>
      </c>
      <c r="DV6" s="22">
        <f t="shared" si="13"/>
        <v>49.35</v>
      </c>
      <c r="DW6" s="22">
        <f t="shared" si="13"/>
        <v>48.29</v>
      </c>
      <c r="DX6" s="22">
        <f t="shared" si="13"/>
        <v>14.85</v>
      </c>
      <c r="DY6" s="22">
        <f t="shared" si="13"/>
        <v>16.88</v>
      </c>
      <c r="DZ6" s="22">
        <f t="shared" si="13"/>
        <v>18.28</v>
      </c>
      <c r="EA6" s="22">
        <f t="shared" si="13"/>
        <v>19.61</v>
      </c>
      <c r="EB6" s="22">
        <f t="shared" si="13"/>
        <v>20.73</v>
      </c>
      <c r="EC6" s="21" t="str">
        <f>IF(EC7="","",IF(EC7="-","【-】","【"&amp;SUBSTITUTE(TEXT(EC7,"#,##0.00"),"-","△")&amp;"】"))</f>
        <v>【23.75】</v>
      </c>
      <c r="ED6" s="22">
        <f>IF(ED7="",NA(),ED7)</f>
        <v>0.13</v>
      </c>
      <c r="EE6" s="22">
        <f t="shared" ref="EE6:EM6" si="14">IF(EE7="",NA(),EE7)</f>
        <v>0.87</v>
      </c>
      <c r="EF6" s="22">
        <f t="shared" si="14"/>
        <v>0.98</v>
      </c>
      <c r="EG6" s="22">
        <f t="shared" si="14"/>
        <v>0.17</v>
      </c>
      <c r="EH6" s="22">
        <f t="shared" si="14"/>
        <v>1.22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352136</v>
      </c>
      <c r="D7" s="24">
        <v>46</v>
      </c>
      <c r="E7" s="24">
        <v>1</v>
      </c>
      <c r="F7" s="24">
        <v>0</v>
      </c>
      <c r="G7" s="24">
        <v>1</v>
      </c>
      <c r="H7" s="24" t="s">
        <v>93</v>
      </c>
      <c r="I7" s="24" t="s">
        <v>94</v>
      </c>
      <c r="J7" s="24" t="s">
        <v>95</v>
      </c>
      <c r="K7" s="24" t="s">
        <v>96</v>
      </c>
      <c r="L7" s="24" t="s">
        <v>97</v>
      </c>
      <c r="M7" s="24" t="s">
        <v>98</v>
      </c>
      <c r="N7" s="25" t="s">
        <v>99</v>
      </c>
      <c r="O7" s="25">
        <v>47.53</v>
      </c>
      <c r="P7" s="25">
        <v>91.84</v>
      </c>
      <c r="Q7" s="25">
        <v>2805</v>
      </c>
      <c r="R7" s="25">
        <v>22166</v>
      </c>
      <c r="S7" s="25">
        <v>472.64</v>
      </c>
      <c r="T7" s="25">
        <v>46.9</v>
      </c>
      <c r="U7" s="25">
        <v>20130</v>
      </c>
      <c r="V7" s="25">
        <v>150.66999999999999</v>
      </c>
      <c r="W7" s="25">
        <v>133.6</v>
      </c>
      <c r="X7" s="25">
        <v>98.81</v>
      </c>
      <c r="Y7" s="25">
        <v>94.03</v>
      </c>
      <c r="Z7" s="25">
        <v>92.36</v>
      </c>
      <c r="AA7" s="25">
        <v>101.12</v>
      </c>
      <c r="AB7" s="25">
        <v>104.61</v>
      </c>
      <c r="AC7" s="25">
        <v>108.87</v>
      </c>
      <c r="AD7" s="25">
        <v>108.61</v>
      </c>
      <c r="AE7" s="25">
        <v>108.35</v>
      </c>
      <c r="AF7" s="25">
        <v>108.84</v>
      </c>
      <c r="AG7" s="25">
        <v>105.92</v>
      </c>
      <c r="AH7" s="25">
        <v>108.7</v>
      </c>
      <c r="AI7" s="25">
        <v>0</v>
      </c>
      <c r="AJ7" s="25">
        <v>0</v>
      </c>
      <c r="AK7" s="25">
        <v>2.76</v>
      </c>
      <c r="AL7" s="25">
        <v>0</v>
      </c>
      <c r="AM7" s="25">
        <v>0</v>
      </c>
      <c r="AN7" s="25">
        <v>3.16</v>
      </c>
      <c r="AO7" s="25">
        <v>3.59</v>
      </c>
      <c r="AP7" s="25">
        <v>3.98</v>
      </c>
      <c r="AQ7" s="25">
        <v>6.02</v>
      </c>
      <c r="AR7" s="25">
        <v>7.78</v>
      </c>
      <c r="AS7" s="25">
        <v>1.34</v>
      </c>
      <c r="AT7" s="25">
        <v>150.28</v>
      </c>
      <c r="AU7" s="25">
        <v>121.96</v>
      </c>
      <c r="AV7" s="25">
        <v>102.15</v>
      </c>
      <c r="AW7" s="25">
        <v>115.27</v>
      </c>
      <c r="AX7" s="25">
        <v>134.49</v>
      </c>
      <c r="AY7" s="25">
        <v>369.69</v>
      </c>
      <c r="AZ7" s="25">
        <v>379.08</v>
      </c>
      <c r="BA7" s="25">
        <v>367.55</v>
      </c>
      <c r="BB7" s="25">
        <v>378.56</v>
      </c>
      <c r="BC7" s="25">
        <v>364.46</v>
      </c>
      <c r="BD7" s="25">
        <v>252.29</v>
      </c>
      <c r="BE7" s="25">
        <v>944.27</v>
      </c>
      <c r="BF7" s="25">
        <v>1055.71</v>
      </c>
      <c r="BG7" s="25">
        <v>1130.1400000000001</v>
      </c>
      <c r="BH7" s="25">
        <v>1236.67</v>
      </c>
      <c r="BI7" s="25">
        <v>1281.6300000000001</v>
      </c>
      <c r="BJ7" s="25">
        <v>402.99</v>
      </c>
      <c r="BK7" s="25">
        <v>398.98</v>
      </c>
      <c r="BL7" s="25">
        <v>418.68</v>
      </c>
      <c r="BM7" s="25">
        <v>395.68</v>
      </c>
      <c r="BN7" s="25">
        <v>403.72</v>
      </c>
      <c r="BO7" s="25">
        <v>268.07</v>
      </c>
      <c r="BP7" s="25">
        <v>65.87</v>
      </c>
      <c r="BQ7" s="25">
        <v>61.96</v>
      </c>
      <c r="BR7" s="25">
        <v>61.88</v>
      </c>
      <c r="BS7" s="25">
        <v>65.2</v>
      </c>
      <c r="BT7" s="25">
        <v>69.23</v>
      </c>
      <c r="BU7" s="25">
        <v>98.66</v>
      </c>
      <c r="BV7" s="25">
        <v>98.64</v>
      </c>
      <c r="BW7" s="25">
        <v>94.78</v>
      </c>
      <c r="BX7" s="25">
        <v>97.59</v>
      </c>
      <c r="BY7" s="25">
        <v>92.17</v>
      </c>
      <c r="BZ7" s="25">
        <v>97.47</v>
      </c>
      <c r="CA7" s="25">
        <v>219.25</v>
      </c>
      <c r="CB7" s="25">
        <v>235.31</v>
      </c>
      <c r="CC7" s="25">
        <v>234.01</v>
      </c>
      <c r="CD7" s="25">
        <v>224.32</v>
      </c>
      <c r="CE7" s="25">
        <v>231.78</v>
      </c>
      <c r="CF7" s="25">
        <v>178.59</v>
      </c>
      <c r="CG7" s="25">
        <v>178.92</v>
      </c>
      <c r="CH7" s="25">
        <v>181.3</v>
      </c>
      <c r="CI7" s="25">
        <v>181.71</v>
      </c>
      <c r="CJ7" s="25">
        <v>188.51</v>
      </c>
      <c r="CK7" s="25">
        <v>174.75</v>
      </c>
      <c r="CL7" s="25">
        <v>38.479999999999997</v>
      </c>
      <c r="CM7" s="25">
        <v>36.909999999999997</v>
      </c>
      <c r="CN7" s="25">
        <v>36.79</v>
      </c>
      <c r="CO7" s="25">
        <v>36.35</v>
      </c>
      <c r="CP7" s="25">
        <v>35.630000000000003</v>
      </c>
      <c r="CQ7" s="25">
        <v>55.03</v>
      </c>
      <c r="CR7" s="25">
        <v>55.14</v>
      </c>
      <c r="CS7" s="25">
        <v>55.89</v>
      </c>
      <c r="CT7" s="25">
        <v>55.72</v>
      </c>
      <c r="CU7" s="25">
        <v>55.31</v>
      </c>
      <c r="CV7" s="25">
        <v>59.97</v>
      </c>
      <c r="CW7" s="25">
        <v>79.13</v>
      </c>
      <c r="CX7" s="25">
        <v>80.02</v>
      </c>
      <c r="CY7" s="25">
        <v>80.39</v>
      </c>
      <c r="CZ7" s="25">
        <v>80.459999999999994</v>
      </c>
      <c r="DA7" s="25">
        <v>80.400000000000006</v>
      </c>
      <c r="DB7" s="25">
        <v>81.900000000000006</v>
      </c>
      <c r="DC7" s="25">
        <v>81.39</v>
      </c>
      <c r="DD7" s="25">
        <v>81.27</v>
      </c>
      <c r="DE7" s="25">
        <v>81.260000000000005</v>
      </c>
      <c r="DF7" s="25">
        <v>80.36</v>
      </c>
      <c r="DG7" s="25">
        <v>89.76</v>
      </c>
      <c r="DH7" s="25">
        <v>40.24</v>
      </c>
      <c r="DI7" s="25">
        <v>39.590000000000003</v>
      </c>
      <c r="DJ7" s="25">
        <v>40.28</v>
      </c>
      <c r="DK7" s="25">
        <v>42.48</v>
      </c>
      <c r="DL7" s="25">
        <v>44.55</v>
      </c>
      <c r="DM7" s="25">
        <v>48.87</v>
      </c>
      <c r="DN7" s="25">
        <v>49.92</v>
      </c>
      <c r="DO7" s="25">
        <v>50.63</v>
      </c>
      <c r="DP7" s="25">
        <v>51.29</v>
      </c>
      <c r="DQ7" s="25">
        <v>52.2</v>
      </c>
      <c r="DR7" s="25">
        <v>51.51</v>
      </c>
      <c r="DS7" s="25">
        <v>43.55</v>
      </c>
      <c r="DT7" s="25">
        <v>47.05</v>
      </c>
      <c r="DU7" s="25">
        <v>49.19</v>
      </c>
      <c r="DV7" s="25">
        <v>49.35</v>
      </c>
      <c r="DW7" s="25">
        <v>48.29</v>
      </c>
      <c r="DX7" s="25">
        <v>14.85</v>
      </c>
      <c r="DY7" s="25">
        <v>16.88</v>
      </c>
      <c r="DZ7" s="25">
        <v>18.28</v>
      </c>
      <c r="EA7" s="25">
        <v>19.61</v>
      </c>
      <c r="EB7" s="25">
        <v>20.73</v>
      </c>
      <c r="EC7" s="25">
        <v>23.75</v>
      </c>
      <c r="ED7" s="25">
        <v>0.13</v>
      </c>
      <c r="EE7" s="25">
        <v>0.87</v>
      </c>
      <c r="EF7" s="25">
        <v>0.98</v>
      </c>
      <c r="EG7" s="25">
        <v>0.17</v>
      </c>
      <c r="EH7" s="25">
        <v>1.22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2024-01-29T02:45:54Z</cp:lastPrinted>
  <dcterms:created xsi:type="dcterms:W3CDTF">2023-12-05T00:59:41Z</dcterms:created>
  <dcterms:modified xsi:type="dcterms:W3CDTF">2024-01-29T05:41:16Z</dcterms:modified>
  <cp:category/>
</cp:coreProperties>
</file>