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Z:\09 財政課\財政係\▽経営比較分析表\R05\"/>
    </mc:Choice>
  </mc:AlternateContent>
  <xr:revisionPtr revIDLastSave="0" documentId="13_ncr:1_{6889699F-901E-4D04-A247-3910AB6AE878}" xr6:coauthVersionLast="47" xr6:coauthVersionMax="47" xr10:uidLastSave="{00000000-0000-0000-0000-000000000000}"/>
  <workbookProtection workbookAlgorithmName="SHA-512" workbookHashValue="bmKOmVjxR4vl+JBdVZeGNDK7kmYSqtXiKRLBfmfiOw3c+PJvkj0r1ec7ql748i4JBccX51tnbMQVOUhsvONS4A==" workbookSaltValue="iyLt8e0ybaQZe+KiGkv//g=="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P10" i="4"/>
  <c r="BB8" i="4"/>
  <c r="AT8" i="4"/>
  <c r="AD8" i="4"/>
  <c r="W8" i="4"/>
  <c r="P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<sst xmlns="http://schemas.openxmlformats.org/spreadsheetml/2006/main" count="228" uniqueCount="113">
  <si>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</si>
  <si>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</si>
  <si>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</si>
  <si>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</si>
  <si>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</si>
  <si>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</si>
  <si>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</si>
  <si>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</si>
  <si>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</si>
  <si>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</si>
  <si>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</si>
  <si>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</si>
  <si>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</si>
  <si>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</si>
  <si>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</si>
  <si>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</si>
  <si>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</si>
  <si>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</si>
  <si>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</si>
  <si>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</si>
  <si>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</si>
  <si>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</si>
  <si>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</si>
  <si>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</si>
  <si>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</si>
  <si>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</si>
  <si>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</si>
  <si>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</si>
  <si>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</si>
  <si>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</si>
  <si>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</si>
  <si>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</si>
  <si>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</si>
  <si>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</si>
  <si>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</si>
  <si>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</si>
  <si>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</si>
  <si>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</si>
  <si>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</si>
  <si>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</si>
  <si>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</si>
  <si>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</si>
  <si>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</si>
  <si>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</si>
  <si>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</si>
  <si>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</si>
  <si>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</si>
  <si>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</si>
  <si>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</si>
  <si>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</si>
  <si>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</si>
  <si>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</si>
  <si>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</si>
  <si>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</si>
  <si>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</si>
  <si>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</si>
  <si>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</si>
  <si>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</si>
  <si>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</si>
  <si>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</si>
  <si>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</si>
  <si>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</si>
  <si>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</si>
  <si>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</si>
  <si>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</si>
  <si>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</si>
  <si>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</si>
  <si>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</si>
  <si>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</si>
  <si>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</si>
  <si>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</si>
  <si>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</si>
  <si>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</si>
  <si>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</si>
  <si>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</si>
  <si>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</si>
  <si>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</si>
  <si>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</si>
  <si>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</si>
  <si>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</si>
  <si>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</si>
  <si>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</si>
  <si>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</si>
  <si>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</si>
  <si>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</si>
  <si>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</si>
  <si>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</si>
  <si>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</si>
  <si>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</si>
  <si>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</si>
  <si>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</si>
  <si>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</si>
  <si>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</si>
  <si>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周南市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</si>
  <si>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</si>
  <si>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</si>
  <si>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</si>
  <si>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</si>
  <si>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</si>
  <si>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</si>
  <si>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</si>
  <si>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</si>
  <si>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</si>
  <si>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</si>
  <si>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</si>
  <si>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</si>
  <si>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</si>
  <si>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</si>
  <si>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</si>
  <si>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</si>
  <si>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類似団体平均値と比較すると高い。本市水道事業は、創設が早く、施設が古いため、有形固定資産減価償却率が高い傾向にある。
②管路経年化率
　類似団体平均値と比較すると高い。本市水道事業は、創設が早く、老朽管が多いため、管路経年化率が高い傾向にある。
③管路更新率
　類似団体平均値と比較すると若干下回っている。本市水道事業は、管路経年化率が高いため、計画的に老朽管更新工事を進めている。</t>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2" eb="24">
      <t>ヒカク</t>
    </rPh>
    <rPh sb="27" eb="28">
      <t>タカ</t>
    </rPh>
    <rPh sb="30" eb="31">
      <t>ホン</t>
    </rPh>
    <rPh sb="31" eb="32">
      <t>シ</t>
    </rPh>
    <rPh sb="32" eb="34">
      <t>スイドウ</t>
    </rPh>
    <rPh sb="34" eb="36">
      <t>ジギョウ</t>
    </rPh>
    <rPh sb="38" eb="40">
      <t>ソウセツ</t>
    </rPh>
    <rPh sb="41" eb="42">
      <t>ハヤ</t>
    </rPh>
    <rPh sb="44" eb="46">
      <t>シセツ</t>
    </rPh>
    <rPh sb="47" eb="48">
      <t>フル</t>
    </rPh>
    <rPh sb="52" eb="54">
      <t>ユウケイ</t>
    </rPh>
    <rPh sb="54" eb="56">
      <t>コテイ</t>
    </rPh>
    <rPh sb="56" eb="58">
      <t>シサン</t>
    </rPh>
    <rPh sb="58" eb="60">
      <t>ゲンカ</t>
    </rPh>
    <rPh sb="60" eb="62">
      <t>ショウキャク</t>
    </rPh>
    <rPh sb="62" eb="63">
      <t>リツ</t>
    </rPh>
    <rPh sb="64" eb="65">
      <t>タカ</t>
    </rPh>
    <rPh sb="66" eb="68">
      <t>ケイコウ</t>
    </rPh>
    <rPh sb="74" eb="76">
      <t>カンロ</t>
    </rPh>
    <rPh sb="76" eb="79">
      <t>ケイネンカ</t>
    </rPh>
    <rPh sb="79" eb="80">
      <t>リツ</t>
    </rPh>
    <rPh sb="95" eb="96">
      <t>タカ</t>
    </rPh>
    <rPh sb="109" eb="110">
      <t>ハヤ</t>
    </rPh>
    <rPh sb="138" eb="140">
      <t>カンロ</t>
    </rPh>
    <rPh sb="140" eb="142">
      <t>コウシン</t>
    </rPh>
    <rPh sb="142" eb="143">
      <t>リツマカナキュウスイゲンカルイジダンタイヘイキンチヒカクタカヘイセイネンドキタヤマハイスイカンフセツカユウシュウリツゾウカ</t>
    </rPh>
    <rPh sb="187" eb="190">
      <t>ケイカクテキ</t>
    </rPh>
    <phoneticPr fontId="4"/>
  </si>
  <si>
    <t>　現状においては、毎年度純利益を確保しており、経営状況は比較的良好である。
　しかしながら、本市の総人口は昭和60年をピークに減少が続き、また、節水型機器の普及や節水意識の浸透などにより水需要が減少し、それによる給水収益の減少が予想される。一方で、高度成長期に建設した水道施設が次々と更新時期を迎えることによる更新需要の急激な増加への対応が急務となる。今後も、水道事業ビジョンに基づき、施設や管路の効率的・計画的な更新を進めていく。
　また、企業債残高について、平成22年度末残高133億円から平成27年度末残高106億円と着実に企業債の削減を進めてきたが、熊毛地区水道事業及び鹿野簡易水道事業を水道事業に統合したことに伴い、平成29年度末残高は151億円と大幅に増加した。令和4年度末残高は113億円で着実に減っているが、今後も内部留保資金等を考慮しながら借入額を調整し、引き続き残高の削減に努める。</t>
    <rPh sb="1" eb="3">
      <t>ゲンジョウ</t>
    </rPh>
    <rPh sb="9" eb="12">
      <t>マイネンド</t>
    </rPh>
    <rPh sb="12" eb="15">
      <t>ジュンリエキ</t>
    </rPh>
    <rPh sb="16" eb="18">
      <t>カクホ</t>
    </rPh>
    <rPh sb="23" eb="25">
      <t>ケイエイ</t>
    </rPh>
    <rPh sb="25" eb="27">
      <t>ジョウキョウ</t>
    </rPh>
    <rPh sb="28" eb="30">
      <t>ヒカク</t>
    </rPh>
    <rPh sb="30" eb="31">
      <t>テキ</t>
    </rPh>
    <rPh sb="31" eb="33">
      <t>リョウコウ</t>
    </rPh>
    <rPh sb="46" eb="48">
      <t>ホンシ</t>
    </rPh>
    <rPh sb="49" eb="52">
      <t>ソウジンコウ</t>
    </rPh>
    <rPh sb="53" eb="55">
      <t>ショウワ</t>
    </rPh>
    <rPh sb="57" eb="58">
      <t>ネン</t>
    </rPh>
    <rPh sb="66" eb="67">
      <t>ツヅ</t>
    </rPh>
    <rPh sb="74" eb="75">
      <t>ガタ</t>
    </rPh>
    <rPh sb="106" eb="108">
      <t>キュウスイ</t>
    </rPh>
    <rPh sb="108" eb="110">
      <t>シュウエキ</t>
    </rPh>
    <rPh sb="111" eb="113">
      <t>ゲンショウ</t>
    </rPh>
    <rPh sb="114" eb="116">
      <t>ヨソウ</t>
    </rPh>
    <rPh sb="120" eb="122">
      <t>イッポウ</t>
    </rPh>
    <rPh sb="124" eb="129">
      <t>コウドセイチョウキ</t>
    </rPh>
    <rPh sb="130" eb="132">
      <t>ケンセツ</t>
    </rPh>
    <rPh sb="134" eb="136">
      <t>スイドウ</t>
    </rPh>
    <rPh sb="136" eb="138">
      <t>シセツ</t>
    </rPh>
    <rPh sb="139" eb="141">
      <t>ツギツギ</t>
    </rPh>
    <rPh sb="142" eb="144">
      <t>コウシン</t>
    </rPh>
    <rPh sb="144" eb="146">
      <t>ジキ</t>
    </rPh>
    <rPh sb="147" eb="148">
      <t>ムカ</t>
    </rPh>
    <rPh sb="155" eb="157">
      <t>コウシン</t>
    </rPh>
    <rPh sb="157" eb="159">
      <t>ジュヨウ</t>
    </rPh>
    <rPh sb="160" eb="162">
      <t>キュウゲキ</t>
    </rPh>
    <rPh sb="163" eb="165">
      <t>ゾウカ</t>
    </rPh>
    <rPh sb="167" eb="169">
      <t>タイオウ</t>
    </rPh>
    <rPh sb="170" eb="172">
      <t>キュウム</t>
    </rPh>
    <rPh sb="176" eb="178">
      <t>コンゴ</t>
    </rPh>
    <rPh sb="180" eb="182">
      <t>スイドウ</t>
    </rPh>
    <rPh sb="182" eb="184">
      <t>ジギョウ</t>
    </rPh>
    <rPh sb="189" eb="190">
      <t>モト</t>
    </rPh>
    <rPh sb="193" eb="195">
      <t>シセツ</t>
    </rPh>
    <rPh sb="196" eb="198">
      <t>カンロ</t>
    </rPh>
    <rPh sb="199" eb="202">
      <t>コウリツテキ</t>
    </rPh>
    <rPh sb="203" eb="206">
      <t>ケイカクテキ</t>
    </rPh>
    <rPh sb="207" eb="209">
      <t>コウシン</t>
    </rPh>
    <rPh sb="210" eb="211">
      <t>スス</t>
    </rPh>
    <rPh sb="221" eb="223">
      <t>キギョウ</t>
    </rPh>
    <rPh sb="223" eb="224">
      <t>サイ</t>
    </rPh>
    <rPh sb="224" eb="226">
      <t>ザンダカ</t>
    </rPh>
    <rPh sb="287" eb="288">
      <t>オヨ</t>
    </rPh>
    <rPh sb="310" eb="311">
      <t>トモナ</t>
    </rPh>
    <rPh sb="371" eb="372">
      <t>トウ</t>
    </rPh>
    <phoneticPr fontId="4"/>
  </si>
  <si>
    <t>①経常収支比率
　100％を上回っており健全な経営状況である。類似団体平均値も上回っている。
③流動比率
　100％を上回っており健全な経営状態である。類似団体平均値と比較すると下回っているが、200％を上回っており、支払能力に問題はない。
④企業債残高対給水収益比率
　類似団体平均値と比較すると大幅に高い。市町村合併等により複数の浄水場及び水源を有し、平成28年度末に熊毛地区水道事業、鹿野簡易水道事業を水道事業に統合したため、企業債残高が大幅に増加した。内部留保資金を活用して借入額を調整し、残高の減少に取り組んでいる。
⑤料金回収率
　100％を上回っており経営に必要な経費を料金で賄えている。
⑥給水原価
　類似団体平均値と比較すると高い。市町村合併及び簡易水道事業の統合等により複数の浄水場と水源を有し、維持管理用等がかかるため給水原価が高くなっている。令和4年度の増加は動力費の高騰などが影響している。
⑦施設利用率
　類似団体平均値と比較すると低い。配水量が平成4年度をピークに大幅に減少し続け、施設利用率は低くなっていたが、平成29年度に一の井手浄水場の浄水処理を中止し、菊川浄水場の給水ブロックに統合することで施設の有効利用が図られた。
⑧有収率
　類似団体平均値と比較して若干高い。漏水調査や漏水回数の多い管路の布設替等の対策により有収率が上昇した。</t>
    <rPh sb="102" eb="104">
      <t>ウワマワ</t>
    </rPh>
    <rPh sb="155" eb="158">
      <t>シチョウソン</t>
    </rPh>
    <rPh sb="325" eb="328">
      <t>シチョウソン</t>
    </rPh>
    <rPh sb="330" eb="331">
      <t>オヨ</t>
    </rPh>
    <rPh sb="332" eb="336">
      <t>カンイスイドウ</t>
    </rPh>
    <rPh sb="336" eb="338">
      <t>ジギョウ</t>
    </rPh>
    <rPh sb="383" eb="385">
      <t>レイワ</t>
    </rPh>
    <rPh sb="386" eb="388">
      <t>ネンド</t>
    </rPh>
    <rPh sb="389" eb="391">
      <t>ゾウカ</t>
    </rPh>
    <rPh sb="392" eb="394">
      <t>ドウリョク</t>
    </rPh>
    <rPh sb="394" eb="395">
      <t>ヒ</t>
    </rPh>
    <rPh sb="396" eb="398">
      <t>コウトウ</t>
    </rPh>
    <rPh sb="401" eb="403">
      <t>エイキョウ</t>
    </rPh>
    <rPh sb="462" eb="463">
      <t>ヒク</t>
    </rPh>
    <rPh sb="471" eb="473">
      <t>ヘイセイ</t>
    </rPh>
    <rPh sb="475" eb="477">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</si>
</sst>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color theme="1"/>
      <name val="ＭＳ ゴシック"/>
      <family val="3"/>
      <charset val="128"/>
    </font>
    <font>
      <sz val="9.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0.61</c:v>
                </c:pt>
                <c:pt idx="1">
                  <c:v>0.75</c:v>
                </c:pt>
                <c:pt idx="2">
                  <c:v>0.73</c:v>
                </c:pt>
                <c:pt idx="3">
                  <c:v>0.59</c:v>
                </c:pt>
                <c:pt idx="4">
                  <c:v>0.56999999999999995</c:v>
                </c:pt>
              </c:numCache>
            </c:numRef>
          </c:val>
          <c:extLst>
            <c:ext xmlns:c16="http://schemas.microsoft.com/office/drawing/2014/chart" uri="{C3380CC4-5D6E-409C-BE32-E72D297353CC}">
              <c16:uniqueId val="{00000000-9CC5-4410-A614-90509688697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0.66</c:v>
                </c:pt>
                <c:pt idx="2">
                  <c:v>0.67</c:v>
                </c:pt>
                <c:pt idx="3">
                  <c:v>0.62</c:v>
                </c:pt>
                <c:pt idx="4">
                  <c:v>0.6</c:v>
                </c:pt>
              </c:numCache>
            </c:numRef>
          </c:val>
          <c:smooth val="0"/>
          <c:extLst>
            <c:ext xmlns:c16="http://schemas.microsoft.com/office/drawing/2014/chart" uri="{C3380CC4-5D6E-409C-BE32-E72D297353CC}">
              <c16:uniqueId val="{00000001-9CC5-4410-A614-90509688697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53.12</c:v>
                </c:pt>
                <c:pt idx="1">
                  <c:v>52.94</c:v>
                </c:pt>
                <c:pt idx="2">
                  <c:v>52.5</c:v>
                </c:pt>
                <c:pt idx="3">
                  <c:v>53.8</c:v>
                </c:pt>
                <c:pt idx="4">
                  <c:v>51.32</c:v>
                </c:pt>
              </c:numCache>
            </c:numRef>
          </c:val>
          <c:extLst>
            <c:ext xmlns:c16="http://schemas.microsoft.com/office/drawing/2014/chart" uri="{C3380CC4-5D6E-409C-BE32-E72D297353CC}">
              <c16:uniqueId val="{00000000-A128-4F41-9EE7-831D0EB685D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62.83</c:v>
                </c:pt>
                <c:pt idx="1">
                  <c:v>62.05</c:v>
                </c:pt>
                <c:pt idx="2">
                  <c:v>63.23</c:v>
                </c:pt>
                <c:pt idx="3">
                  <c:v>62.59</c:v>
                </c:pt>
                <c:pt idx="4">
                  <c:v>61.81</c:v>
                </c:pt>
              </c:numCache>
            </c:numRef>
          </c:val>
          <c:smooth val="0"/>
          <c:extLst>
            <c:ext xmlns:c16="http://schemas.microsoft.com/office/drawing/2014/chart" uri="{C3380CC4-5D6E-409C-BE32-E72D297353CC}">
              <c16:uniqueId val="{00000001-A128-4F41-9EE7-831D0EB685D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89.16</c:v>
                </c:pt>
                <c:pt idx="1">
                  <c:v>87.84</c:v>
                </c:pt>
                <c:pt idx="2">
                  <c:v>90.89</c:v>
                </c:pt>
                <c:pt idx="3">
                  <c:v>87.81</c:v>
                </c:pt>
                <c:pt idx="4">
                  <c:v>90.22</c:v>
                </c:pt>
              </c:numCache>
            </c:numRef>
          </c:val>
          <c:extLst>
            <c:ext xmlns:c16="http://schemas.microsoft.com/office/drawing/2014/chart" uri="{C3380CC4-5D6E-409C-BE32-E72D297353CC}">
              <c16:uniqueId val="{00000000-21B1-4BB5-A2B2-A3DF8930B91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88.86</c:v>
                </c:pt>
                <c:pt idx="1">
                  <c:v>89.11</c:v>
                </c:pt>
                <c:pt idx="2">
                  <c:v>89.35</c:v>
                </c:pt>
                <c:pt idx="3">
                  <c:v>89.7</c:v>
                </c:pt>
                <c:pt idx="4">
                  <c:v>89.24</c:v>
                </c:pt>
              </c:numCache>
            </c:numRef>
          </c:val>
          <c:smooth val="0"/>
          <c:extLst>
            <c:ext xmlns:c16="http://schemas.microsoft.com/office/drawing/2014/chart" uri="{C3380CC4-5D6E-409C-BE32-E72D297353CC}">
              <c16:uniqueId val="{00000001-21B1-4BB5-A2B2-A3DF8930B91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107.65</c:v>
                </c:pt>
                <c:pt idx="1">
                  <c:v>108.11</c:v>
                </c:pt>
                <c:pt idx="2">
                  <c:v>116.26</c:v>
                </c:pt>
                <c:pt idx="3">
                  <c:v>115.05</c:v>
                </c:pt>
                <c:pt idx="4">
                  <c:v>113.38</c:v>
                </c:pt>
              </c:numCache>
            </c:numRef>
          </c:val>
          <c:extLst>
            <c:ext xmlns:c16="http://schemas.microsoft.com/office/drawing/2014/chart" uri="{C3380CC4-5D6E-409C-BE32-E72D297353CC}">
              <c16:uniqueId val="{00000000-A438-42C1-9C20-B08C710A29B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113.82</c:v>
                </c:pt>
                <c:pt idx="1">
                  <c:v>112.82</c:v>
                </c:pt>
                <c:pt idx="2">
                  <c:v>111.21</c:v>
                </c:pt>
                <c:pt idx="3">
                  <c:v>111.89</c:v>
                </c:pt>
                <c:pt idx="4">
                  <c:v>109.99</c:v>
                </c:pt>
              </c:numCache>
            </c:numRef>
          </c:val>
          <c:smooth val="0"/>
          <c:extLst>
            <c:ext xmlns:c16="http://schemas.microsoft.com/office/drawing/2014/chart" uri="{C3380CC4-5D6E-409C-BE32-E72D297353CC}">
              <c16:uniqueId val="{00000001-A438-42C1-9C20-B08C710A29B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50.27</c:v>
                </c:pt>
                <c:pt idx="1">
                  <c:v>51.62</c:v>
                </c:pt>
                <c:pt idx="2">
                  <c:v>52.7</c:v>
                </c:pt>
                <c:pt idx="3">
                  <c:v>54.15</c:v>
                </c:pt>
                <c:pt idx="4">
                  <c:v>55.16</c:v>
                </c:pt>
              </c:numCache>
            </c:numRef>
          </c:val>
          <c:extLst>
            <c:ext xmlns:c16="http://schemas.microsoft.com/office/drawing/2014/chart" uri="{C3380CC4-5D6E-409C-BE32-E72D297353CC}">
              <c16:uniqueId val="{00000000-1F5C-441A-9381-01055B0C2E0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47.89</c:v>
                </c:pt>
                <c:pt idx="1">
                  <c:v>48.69</c:v>
                </c:pt>
                <c:pt idx="2">
                  <c:v>49.62</c:v>
                </c:pt>
                <c:pt idx="3">
                  <c:v>50.5</c:v>
                </c:pt>
                <c:pt idx="4">
                  <c:v>51.28</c:v>
                </c:pt>
              </c:numCache>
            </c:numRef>
          </c:val>
          <c:smooth val="0"/>
          <c:extLst>
            <c:ext xmlns:c16="http://schemas.microsoft.com/office/drawing/2014/chart" uri="{C3380CC4-5D6E-409C-BE32-E72D297353CC}">
              <c16:uniqueId val="{00000001-1F5C-441A-9381-01055B0C2E0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24.67</c:v>
                </c:pt>
                <c:pt idx="1">
                  <c:v>26.38</c:v>
                </c:pt>
                <c:pt idx="2">
                  <c:v>28.77</c:v>
                </c:pt>
                <c:pt idx="3">
                  <c:v>30.31</c:v>
                </c:pt>
                <c:pt idx="4">
                  <c:v>31.16</c:v>
                </c:pt>
              </c:numCache>
            </c:numRef>
          </c:val>
          <c:extLst>
            <c:ext xmlns:c16="http://schemas.microsoft.com/office/drawing/2014/chart" uri="{C3380CC4-5D6E-409C-BE32-E72D297353CC}">
              <c16:uniqueId val="{00000000-8BA0-487F-A77B-A8E51DC560D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16.899999999999999</c:v>
                </c:pt>
                <c:pt idx="1">
                  <c:v>18.260000000000002</c:v>
                </c:pt>
                <c:pt idx="2">
                  <c:v>19.510000000000002</c:v>
                </c:pt>
                <c:pt idx="3">
                  <c:v>21.19</c:v>
                </c:pt>
                <c:pt idx="4">
                  <c:v>22.64</c:v>
                </c:pt>
              </c:numCache>
            </c:numRef>
          </c:val>
          <c:smooth val="0"/>
          <c:extLst>
            <c:ext xmlns:c16="http://schemas.microsoft.com/office/drawing/2014/chart" uri="{C3380CC4-5D6E-409C-BE32-E72D297353CC}">
              <c16:uniqueId val="{00000001-8BA0-487F-A77B-A8E51DC560D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D0-41D0-9C3D-CA70A0C6648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0.45</c:v>
                </c:pt>
                <c:pt idx="4">
                  <c:v>0</c:v>
                </c:pt>
              </c:numCache>
            </c:numRef>
          </c:val>
          <c:smooth val="0"/>
          <c:extLst>
            <c:ext xmlns:c16="http://schemas.microsoft.com/office/drawing/2014/chart" uri="{C3380CC4-5D6E-409C-BE32-E72D297353CC}">
              <c16:uniqueId val="{00000001-ECD0-41D0-9C3D-CA70A0C6648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183.04</c:v>
                </c:pt>
                <c:pt idx="1">
                  <c:v>188.91</c:v>
                </c:pt>
                <c:pt idx="2">
                  <c:v>191.45</c:v>
                </c:pt>
                <c:pt idx="3">
                  <c:v>213.64</c:v>
                </c:pt>
                <c:pt idx="4">
                  <c:v>232.46</c:v>
                </c:pt>
              </c:numCache>
            </c:numRef>
          </c:val>
          <c:extLst>
            <c:ext xmlns:c16="http://schemas.microsoft.com/office/drawing/2014/chart" uri="{C3380CC4-5D6E-409C-BE32-E72D297353CC}">
              <c16:uniqueId val="{00000000-2613-4311-B5DA-21B78AE833D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335.6</c:v>
                </c:pt>
                <c:pt idx="1">
                  <c:v>358.91</c:v>
                </c:pt>
                <c:pt idx="2">
                  <c:v>360.96</c:v>
                </c:pt>
                <c:pt idx="3">
                  <c:v>351.29</c:v>
                </c:pt>
                <c:pt idx="4">
                  <c:v>364.24</c:v>
                </c:pt>
              </c:numCache>
            </c:numRef>
          </c:val>
          <c:smooth val="0"/>
          <c:extLst>
            <c:ext xmlns:c16="http://schemas.microsoft.com/office/drawing/2014/chart" uri="{C3380CC4-5D6E-409C-BE32-E72D297353CC}">
              <c16:uniqueId val="{00000001-2613-4311-B5DA-21B78AE833D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552.13</c:v>
                </c:pt>
                <c:pt idx="1">
                  <c:v>529.92999999999995</c:v>
                </c:pt>
                <c:pt idx="2">
                  <c:v>490.55</c:v>
                </c:pt>
                <c:pt idx="3">
                  <c:v>462.26</c:v>
                </c:pt>
                <c:pt idx="4">
                  <c:v>438.84</c:v>
                </c:pt>
              </c:numCache>
            </c:numRef>
          </c:val>
          <c:extLst>
            <c:ext xmlns:c16="http://schemas.microsoft.com/office/drawing/2014/chart" uri="{C3380CC4-5D6E-409C-BE32-E72D297353CC}">
              <c16:uniqueId val="{00000000-F482-4BA9-BA16-4EAA8A5F142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258.26</c:v>
                </c:pt>
                <c:pt idx="1">
                  <c:v>247.27</c:v>
                </c:pt>
                <c:pt idx="2">
                  <c:v>239.18</c:v>
                </c:pt>
                <c:pt idx="3">
                  <c:v>236.29</c:v>
                </c:pt>
                <c:pt idx="4">
                  <c:v>238.77</c:v>
                </c:pt>
              </c:numCache>
            </c:numRef>
          </c:val>
          <c:smooth val="0"/>
          <c:extLst>
            <c:ext xmlns:c16="http://schemas.microsoft.com/office/drawing/2014/chart" uri="{C3380CC4-5D6E-409C-BE32-E72D297353CC}">
              <c16:uniqueId val="{00000001-F482-4BA9-BA16-4EAA8A5F142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95.74</c:v>
                </c:pt>
                <c:pt idx="1">
                  <c:v>95.96</c:v>
                </c:pt>
                <c:pt idx="2">
                  <c:v>101.99</c:v>
                </c:pt>
                <c:pt idx="3">
                  <c:v>101.72</c:v>
                </c:pt>
                <c:pt idx="4">
                  <c:v>100.24</c:v>
                </c:pt>
              </c:numCache>
            </c:numRef>
          </c:val>
          <c:extLst>
            <c:ext xmlns:c16="http://schemas.microsoft.com/office/drawing/2014/chart" uri="{C3380CC4-5D6E-409C-BE32-E72D297353CC}">
              <c16:uniqueId val="{00000000-A53C-41A5-A307-7AC71CC8908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106.07</c:v>
                </c:pt>
                <c:pt idx="1">
                  <c:v>105.34</c:v>
                </c:pt>
                <c:pt idx="2">
                  <c:v>101.89</c:v>
                </c:pt>
                <c:pt idx="3">
                  <c:v>104.33</c:v>
                </c:pt>
                <c:pt idx="4">
                  <c:v>98.85</c:v>
                </c:pt>
              </c:numCache>
            </c:numRef>
          </c:val>
          <c:smooth val="0"/>
          <c:extLst>
            <c:ext xmlns:c16="http://schemas.microsoft.com/office/drawing/2014/chart" uri="{C3380CC4-5D6E-409C-BE32-E72D297353CC}">
              <c16:uniqueId val="{00000001-A53C-41A5-A307-7AC71CC8908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175.74</c:v>
                </c:pt>
                <c:pt idx="1">
                  <c:v>177.24</c:v>
                </c:pt>
                <c:pt idx="2">
                  <c:v>166.76</c:v>
                </c:pt>
                <c:pt idx="3">
                  <c:v>166.61</c:v>
                </c:pt>
                <c:pt idx="4">
                  <c:v>169.26</c:v>
                </c:pt>
              </c:numCache>
            </c:numRef>
          </c:val>
          <c:extLst>
            <c:ext xmlns:c16="http://schemas.microsoft.com/office/drawing/2014/chart" uri="{C3380CC4-5D6E-409C-BE32-E72D297353CC}">
              <c16:uniqueId val="{00000000-D105-49F1-90D7-399C04D0EB5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159.22</c:v>
                </c:pt>
                <c:pt idx="1">
                  <c:v>159.6</c:v>
                </c:pt>
                <c:pt idx="2">
                  <c:v>156.32</c:v>
                </c:pt>
                <c:pt idx="3">
                  <c:v>157.4</c:v>
                </c:pt>
                <c:pt idx="4">
                  <c:v>162.61000000000001</c:v>
                </c:pt>
              </c:numCache>
            </c:numRef>
          </c:val>
          <c:smooth val="0"/>
          <c:extLst>
            <c:ext xmlns:c16="http://schemas.microsoft.com/office/drawing/2014/chart" uri="{C3380CC4-5D6E-409C-BE32-E72D297353CC}">
              <c16:uniqueId val="{00000001-D105-49F1-90D7-399C04D0EB5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S16" zoomScale="91" zoomScaleNormal="91" workbookViewId="0">
      <selection activeCell="CC34" sqref="CC3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山口県　周南市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A3</v>
      </c>
      <c r="X8" s="44"/>
      <c r="Y8" s="44"/>
      <c r="Z8" s="44"/>
      <c r="AA8" s="44"/>
      <c r="AB8" s="44"/>
      <c r="AC8" s="44"/>
      <c r="AD8" s="44" t="str">
        <f>データ!$M$6</f>
        <v>自治体職員</v>
      </c>
      <c r="AE8" s="44"/>
      <c r="AF8" s="44"/>
      <c r="AG8" s="44"/>
      <c r="AH8" s="44"/>
      <c r="AI8" s="44"/>
      <c r="AJ8" s="44"/>
      <c r="AK8" s="2"/>
      <c r="AL8" s="45">
        <f>データ!$R$6</f>
        <v>138104</v>
      </c>
      <c r="AM8" s="45"/>
      <c r="AN8" s="45"/>
      <c r="AO8" s="45"/>
      <c r="AP8" s="45"/>
      <c r="AQ8" s="45"/>
      <c r="AR8" s="45"/>
      <c r="AS8" s="45"/>
      <c r="AT8" s="46">
        <f>データ!$S$6</f>
        <v>656.29</v>
      </c>
      <c r="AU8" s="47"/>
      <c r="AV8" s="47"/>
      <c r="AW8" s="47"/>
      <c r="AX8" s="47"/>
      <c r="AY8" s="47"/>
      <c r="AZ8" s="47"/>
      <c r="BA8" s="47"/>
      <c r="BB8" s="48">
        <f>データ!$T$6</f>
        <v>210.43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63.63</v>
      </c>
      <c r="J10" s="47"/>
      <c r="K10" s="47"/>
      <c r="L10" s="47"/>
      <c r="M10" s="47"/>
      <c r="N10" s="47"/>
      <c r="O10" s="81"/>
      <c r="P10" s="48">
        <f>データ!$P$6</f>
        <v>92.07</v>
      </c>
      <c r="Q10" s="48"/>
      <c r="R10" s="48"/>
      <c r="S10" s="48"/>
      <c r="T10" s="48"/>
      <c r="U10" s="48"/>
      <c r="V10" s="48"/>
      <c r="W10" s="45">
        <f>データ!$Q$6</f>
        <v>2893</v>
      </c>
      <c r="X10" s="45"/>
      <c r="Y10" s="45"/>
      <c r="Z10" s="45"/>
      <c r="AA10" s="45"/>
      <c r="AB10" s="45"/>
      <c r="AC10" s="45"/>
      <c r="AD10" s="2"/>
      <c r="AE10" s="2"/>
      <c r="AF10" s="2"/>
      <c r="AG10" s="2"/>
      <c r="AH10" s="2"/>
      <c r="AI10" s="2"/>
      <c r="AJ10" s="2"/>
      <c r="AK10" s="2"/>
      <c r="AL10" s="45">
        <f>データ!$U$6</f>
        <v>126365</v>
      </c>
      <c r="AM10" s="45"/>
      <c r="AN10" s="45"/>
      <c r="AO10" s="45"/>
      <c r="AP10" s="45"/>
      <c r="AQ10" s="45"/>
      <c r="AR10" s="45"/>
      <c r="AS10" s="45"/>
      <c r="AT10" s="46">
        <f>データ!$V$6</f>
        <v>98.7</v>
      </c>
      <c r="AU10" s="47"/>
      <c r="AV10" s="47"/>
      <c r="AW10" s="47"/>
      <c r="AX10" s="47"/>
      <c r="AY10" s="47"/>
      <c r="AZ10" s="47"/>
      <c r="BA10" s="47"/>
      <c r="BB10" s="48">
        <f>データ!$W$6</f>
        <v>1280.29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112</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2" t="s">
        <v>110</v>
      </c>
      <c r="BM47" s="83"/>
      <c r="BN47" s="83"/>
      <c r="BO47" s="83"/>
      <c r="BP47" s="83"/>
      <c r="BQ47" s="83"/>
      <c r="BR47" s="83"/>
      <c r="BS47" s="83"/>
      <c r="BT47" s="83"/>
      <c r="BU47" s="83"/>
      <c r="BV47" s="83"/>
      <c r="BW47" s="83"/>
      <c r="BX47" s="83"/>
      <c r="BY47" s="83"/>
      <c r="BZ47" s="8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2"/>
      <c r="BM48" s="83"/>
      <c r="BN48" s="83"/>
      <c r="BO48" s="83"/>
      <c r="BP48" s="83"/>
      <c r="BQ48" s="83"/>
      <c r="BR48" s="83"/>
      <c r="BS48" s="83"/>
      <c r="BT48" s="83"/>
      <c r="BU48" s="83"/>
      <c r="BV48" s="83"/>
      <c r="BW48" s="83"/>
      <c r="BX48" s="83"/>
      <c r="BY48" s="83"/>
      <c r="BZ48" s="8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2"/>
      <c r="BM49" s="83"/>
      <c r="BN49" s="83"/>
      <c r="BO49" s="83"/>
      <c r="BP49" s="83"/>
      <c r="BQ49" s="83"/>
      <c r="BR49" s="83"/>
      <c r="BS49" s="83"/>
      <c r="BT49" s="83"/>
      <c r="BU49" s="83"/>
      <c r="BV49" s="83"/>
      <c r="BW49" s="83"/>
      <c r="BX49" s="83"/>
      <c r="BY49" s="83"/>
      <c r="BZ49" s="8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2"/>
      <c r="BM50" s="83"/>
      <c r="BN50" s="83"/>
      <c r="BO50" s="83"/>
      <c r="BP50" s="83"/>
      <c r="BQ50" s="83"/>
      <c r="BR50" s="83"/>
      <c r="BS50" s="83"/>
      <c r="BT50" s="83"/>
      <c r="BU50" s="83"/>
      <c r="BV50" s="83"/>
      <c r="BW50" s="83"/>
      <c r="BX50" s="83"/>
      <c r="BY50" s="83"/>
      <c r="BZ50" s="8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2"/>
      <c r="BM51" s="83"/>
      <c r="BN51" s="83"/>
      <c r="BO51" s="83"/>
      <c r="BP51" s="83"/>
      <c r="BQ51" s="83"/>
      <c r="BR51" s="83"/>
      <c r="BS51" s="83"/>
      <c r="BT51" s="83"/>
      <c r="BU51" s="83"/>
      <c r="BV51" s="83"/>
      <c r="BW51" s="83"/>
      <c r="BX51" s="83"/>
      <c r="BY51" s="83"/>
      <c r="BZ51" s="8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2"/>
      <c r="BM52" s="83"/>
      <c r="BN52" s="83"/>
      <c r="BO52" s="83"/>
      <c r="BP52" s="83"/>
      <c r="BQ52" s="83"/>
      <c r="BR52" s="83"/>
      <c r="BS52" s="83"/>
      <c r="BT52" s="83"/>
      <c r="BU52" s="83"/>
      <c r="BV52" s="83"/>
      <c r="BW52" s="83"/>
      <c r="BX52" s="83"/>
      <c r="BY52" s="83"/>
      <c r="BZ52" s="8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2"/>
      <c r="BM53" s="83"/>
      <c r="BN53" s="83"/>
      <c r="BO53" s="83"/>
      <c r="BP53" s="83"/>
      <c r="BQ53" s="83"/>
      <c r="BR53" s="83"/>
      <c r="BS53" s="83"/>
      <c r="BT53" s="83"/>
      <c r="BU53" s="83"/>
      <c r="BV53" s="83"/>
      <c r="BW53" s="83"/>
      <c r="BX53" s="83"/>
      <c r="BY53" s="83"/>
      <c r="BZ53" s="8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2"/>
      <c r="BM54" s="83"/>
      <c r="BN54" s="83"/>
      <c r="BO54" s="83"/>
      <c r="BP54" s="83"/>
      <c r="BQ54" s="83"/>
      <c r="BR54" s="83"/>
      <c r="BS54" s="83"/>
      <c r="BT54" s="83"/>
      <c r="BU54" s="83"/>
      <c r="BV54" s="83"/>
      <c r="BW54" s="83"/>
      <c r="BX54" s="83"/>
      <c r="BY54" s="83"/>
      <c r="BZ54" s="8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2"/>
      <c r="BM55" s="83"/>
      <c r="BN55" s="83"/>
      <c r="BO55" s="83"/>
      <c r="BP55" s="83"/>
      <c r="BQ55" s="83"/>
      <c r="BR55" s="83"/>
      <c r="BS55" s="83"/>
      <c r="BT55" s="83"/>
      <c r="BU55" s="83"/>
      <c r="BV55" s="83"/>
      <c r="BW55" s="83"/>
      <c r="BX55" s="83"/>
      <c r="BY55" s="83"/>
      <c r="BZ55" s="8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2"/>
      <c r="BM56" s="83"/>
      <c r="BN56" s="83"/>
      <c r="BO56" s="83"/>
      <c r="BP56" s="83"/>
      <c r="BQ56" s="83"/>
      <c r="BR56" s="83"/>
      <c r="BS56" s="83"/>
      <c r="BT56" s="83"/>
      <c r="BU56" s="83"/>
      <c r="BV56" s="83"/>
      <c r="BW56" s="83"/>
      <c r="BX56" s="83"/>
      <c r="BY56" s="83"/>
      <c r="BZ56" s="8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2"/>
      <c r="BM57" s="83"/>
      <c r="BN57" s="83"/>
      <c r="BO57" s="83"/>
      <c r="BP57" s="83"/>
      <c r="BQ57" s="83"/>
      <c r="BR57" s="83"/>
      <c r="BS57" s="83"/>
      <c r="BT57" s="83"/>
      <c r="BU57" s="83"/>
      <c r="BV57" s="83"/>
      <c r="BW57" s="83"/>
      <c r="BX57" s="83"/>
      <c r="BY57" s="83"/>
      <c r="BZ57" s="8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2"/>
      <c r="BM58" s="83"/>
      <c r="BN58" s="83"/>
      <c r="BO58" s="83"/>
      <c r="BP58" s="83"/>
      <c r="BQ58" s="83"/>
      <c r="BR58" s="83"/>
      <c r="BS58" s="83"/>
      <c r="BT58" s="83"/>
      <c r="BU58" s="83"/>
      <c r="BV58" s="83"/>
      <c r="BW58" s="83"/>
      <c r="BX58" s="83"/>
      <c r="BY58" s="83"/>
      <c r="BZ58" s="8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2"/>
      <c r="BM59" s="83"/>
      <c r="BN59" s="83"/>
      <c r="BO59" s="83"/>
      <c r="BP59" s="83"/>
      <c r="BQ59" s="83"/>
      <c r="BR59" s="83"/>
      <c r="BS59" s="83"/>
      <c r="BT59" s="83"/>
      <c r="BU59" s="83"/>
      <c r="BV59" s="83"/>
      <c r="BW59" s="83"/>
      <c r="BX59" s="83"/>
      <c r="BY59" s="83"/>
      <c r="BZ59" s="84"/>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2"/>
      <c r="BM60" s="83"/>
      <c r="BN60" s="83"/>
      <c r="BO60" s="83"/>
      <c r="BP60" s="83"/>
      <c r="BQ60" s="83"/>
      <c r="BR60" s="83"/>
      <c r="BS60" s="83"/>
      <c r="BT60" s="83"/>
      <c r="BU60" s="83"/>
      <c r="BV60" s="83"/>
      <c r="BW60" s="83"/>
      <c r="BX60" s="83"/>
      <c r="BY60" s="83"/>
      <c r="BZ60" s="84"/>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2"/>
      <c r="BM61" s="83"/>
      <c r="BN61" s="83"/>
      <c r="BO61" s="83"/>
      <c r="BP61" s="83"/>
      <c r="BQ61" s="83"/>
      <c r="BR61" s="83"/>
      <c r="BS61" s="83"/>
      <c r="BT61" s="83"/>
      <c r="BU61" s="83"/>
      <c r="BV61" s="83"/>
      <c r="BW61" s="83"/>
      <c r="BX61" s="83"/>
      <c r="BY61" s="83"/>
      <c r="BZ61" s="8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2"/>
      <c r="BM62" s="83"/>
      <c r="BN62" s="83"/>
      <c r="BO62" s="83"/>
      <c r="BP62" s="83"/>
      <c r="BQ62" s="83"/>
      <c r="BR62" s="83"/>
      <c r="BS62" s="83"/>
      <c r="BT62" s="83"/>
      <c r="BU62" s="83"/>
      <c r="BV62" s="83"/>
      <c r="BW62" s="83"/>
      <c r="BX62" s="83"/>
      <c r="BY62" s="83"/>
      <c r="BZ62" s="8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aW0cOpVzrZoOoKvR1oVZPjXO4lkq2EXtjmzBwKJzgxATwtaXkYqrsXCqSFCkv6+Z1e2cOI2aMXbtgaGYH8xLMg==" saltValue="T/KQarqCLxPZ/EUiYLshW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352152</v>
      </c>
      <c r="D6" s="20">
        <f t="shared" si="3"/>
        <v>46</v>
      </c>
      <c r="E6" s="20">
        <f t="shared" si="3"/>
        <v>1</v>
      </c>
      <c r="F6" s="20">
        <f t="shared" si="3"/>
        <v>0</v>
      </c>
      <c r="G6" s="20">
        <f t="shared" si="3"/>
        <v>1</v>
      </c>
      <c r="H6" s="20" t="str">
        <f t="shared" si="3"/>
        <v>山口県　周南市</v>
      </c>
      <c r="I6" s="20" t="str">
        <f t="shared" si="3"/>
        <v>法適用</v>
      </c>
      <c r="J6" s="20" t="str">
        <f t="shared" si="3"/>
        <v>水道事業</v>
      </c>
      <c r="K6" s="20" t="str">
        <f t="shared" si="3"/>
        <v>末端給水事業</v>
      </c>
      <c r="L6" s="20" t="str">
        <f t="shared" si="3"/>
        <v>A3</v>
      </c>
      <c r="M6" s="20" t="str">
        <f t="shared" si="3"/>
        <v>自治体職員</v>
      </c>
      <c r="N6" s="21" t="str">
        <f t="shared" si="3"/>
        <v>-</v>
      </c>
      <c r="O6" s="21">
        <f t="shared" si="3"/>
        <v>63.63</v>
      </c>
      <c r="P6" s="21">
        <f t="shared" si="3"/>
        <v>92.07</v>
      </c>
      <c r="Q6" s="21">
        <f t="shared" si="3"/>
        <v>2893</v>
      </c>
      <c r="R6" s="21">
        <f t="shared" si="3"/>
        <v>138104</v>
      </c>
      <c r="S6" s="21">
        <f t="shared" si="3"/>
        <v>656.29</v>
      </c>
      <c r="T6" s="21">
        <f t="shared" si="3"/>
        <v>210.43</v>
      </c>
      <c r="U6" s="21">
        <f t="shared" si="3"/>
        <v>126365</v>
      </c>
      <c r="V6" s="21">
        <f t="shared" si="3"/>
        <v>98.7</v>
      </c>
      <c r="W6" s="21">
        <f t="shared" si="3"/>
        <v>1280.29</v>
      </c>
      <c r="X6" s="22">
        <f>IF(X7="",NA(),X7)</f>
        <v>107.65</v>
      </c>
      <c r="Y6" s="22">
        <f t="shared" ref="Y6:AG6" si="4">IF(Y7="",NA(),Y7)</f>
        <v>108.11</v>
      </c>
      <c r="Z6" s="22">
        <f t="shared" si="4"/>
        <v>116.26</v>
      </c>
      <c r="AA6" s="22">
        <f t="shared" si="4"/>
        <v>115.05</v>
      </c>
      <c r="AB6" s="22">
        <f t="shared" si="4"/>
        <v>113.38</v>
      </c>
      <c r="AC6" s="22">
        <f t="shared" si="4"/>
        <v>113.82</v>
      </c>
      <c r="AD6" s="22">
        <f t="shared" si="4"/>
        <v>112.82</v>
      </c>
      <c r="AE6" s="22">
        <f t="shared" si="4"/>
        <v>111.21</v>
      </c>
      <c r="AF6" s="22">
        <f t="shared" si="4"/>
        <v>111.89</v>
      </c>
      <c r="AG6" s="22">
        <f t="shared" si="4"/>
        <v>109.99</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2">
        <f t="shared" si="5"/>
        <v>0.45</v>
      </c>
      <c r="AR6" s="21">
        <f t="shared" si="5"/>
        <v>0</v>
      </c>
      <c r="AS6" s="21" t="str">
        <f>IF(AS7="","",IF(AS7="-","【-】","【"&amp;SUBSTITUTE(TEXT(AS7,"#,##0.00"),"-","△")&amp;"】"))</f>
        <v>【1.34】</v>
      </c>
      <c r="AT6" s="22">
        <f>IF(AT7="",NA(),AT7)</f>
        <v>183.04</v>
      </c>
      <c r="AU6" s="22">
        <f t="shared" ref="AU6:BC6" si="6">IF(AU7="",NA(),AU7)</f>
        <v>188.91</v>
      </c>
      <c r="AV6" s="22">
        <f t="shared" si="6"/>
        <v>191.45</v>
      </c>
      <c r="AW6" s="22">
        <f t="shared" si="6"/>
        <v>213.64</v>
      </c>
      <c r="AX6" s="22">
        <f t="shared" si="6"/>
        <v>232.46</v>
      </c>
      <c r="AY6" s="22">
        <f t="shared" si="6"/>
        <v>335.6</v>
      </c>
      <c r="AZ6" s="22">
        <f t="shared" si="6"/>
        <v>358.91</v>
      </c>
      <c r="BA6" s="22">
        <f t="shared" si="6"/>
        <v>360.96</v>
      </c>
      <c r="BB6" s="22">
        <f t="shared" si="6"/>
        <v>351.29</v>
      </c>
      <c r="BC6" s="22">
        <f t="shared" si="6"/>
        <v>364.24</v>
      </c>
      <c r="BD6" s="21" t="str">
        <f>IF(BD7="","",IF(BD7="-","【-】","【"&amp;SUBSTITUTE(TEXT(BD7,"#,##0.00"),"-","△")&amp;"】"))</f>
        <v>【252.29】</v>
      </c>
      <c r="BE6" s="22">
        <f>IF(BE7="",NA(),BE7)</f>
        <v>552.13</v>
      </c>
      <c r="BF6" s="22">
        <f t="shared" ref="BF6:BN6" si="7">IF(BF7="",NA(),BF7)</f>
        <v>529.92999999999995</v>
      </c>
      <c r="BG6" s="22">
        <f t="shared" si="7"/>
        <v>490.55</v>
      </c>
      <c r="BH6" s="22">
        <f t="shared" si="7"/>
        <v>462.26</v>
      </c>
      <c r="BI6" s="22">
        <f t="shared" si="7"/>
        <v>438.84</v>
      </c>
      <c r="BJ6" s="22">
        <f t="shared" si="7"/>
        <v>258.26</v>
      </c>
      <c r="BK6" s="22">
        <f t="shared" si="7"/>
        <v>247.27</v>
      </c>
      <c r="BL6" s="22">
        <f t="shared" si="7"/>
        <v>239.18</v>
      </c>
      <c r="BM6" s="22">
        <f t="shared" si="7"/>
        <v>236.29</v>
      </c>
      <c r="BN6" s="22">
        <f t="shared" si="7"/>
        <v>238.77</v>
      </c>
      <c r="BO6" s="21" t="str">
        <f>IF(BO7="","",IF(BO7="-","【-】","【"&amp;SUBSTITUTE(TEXT(BO7,"#,##0.00"),"-","△")&amp;"】"))</f>
        <v>【268.07】</v>
      </c>
      <c r="BP6" s="22">
        <f>IF(BP7="",NA(),BP7)</f>
        <v>95.74</v>
      </c>
      <c r="BQ6" s="22">
        <f t="shared" ref="BQ6:BY6" si="8">IF(BQ7="",NA(),BQ7)</f>
        <v>95.96</v>
      </c>
      <c r="BR6" s="22">
        <f t="shared" si="8"/>
        <v>101.99</v>
      </c>
      <c r="BS6" s="22">
        <f t="shared" si="8"/>
        <v>101.72</v>
      </c>
      <c r="BT6" s="22">
        <f t="shared" si="8"/>
        <v>100.24</v>
      </c>
      <c r="BU6" s="22">
        <f t="shared" si="8"/>
        <v>106.07</v>
      </c>
      <c r="BV6" s="22">
        <f t="shared" si="8"/>
        <v>105.34</v>
      </c>
      <c r="BW6" s="22">
        <f t="shared" si="8"/>
        <v>101.89</v>
      </c>
      <c r="BX6" s="22">
        <f t="shared" si="8"/>
        <v>104.33</v>
      </c>
      <c r="BY6" s="22">
        <f t="shared" si="8"/>
        <v>98.85</v>
      </c>
      <c r="BZ6" s="21" t="str">
        <f>IF(BZ7="","",IF(BZ7="-","【-】","【"&amp;SUBSTITUTE(TEXT(BZ7,"#,##0.00"),"-","△")&amp;"】"))</f>
        <v>【97.47】</v>
      </c>
      <c r="CA6" s="22">
        <f>IF(CA7="",NA(),CA7)</f>
        <v>175.74</v>
      </c>
      <c r="CB6" s="22">
        <f t="shared" ref="CB6:CJ6" si="9">IF(CB7="",NA(),CB7)</f>
        <v>177.24</v>
      </c>
      <c r="CC6" s="22">
        <f t="shared" si="9"/>
        <v>166.76</v>
      </c>
      <c r="CD6" s="22">
        <f t="shared" si="9"/>
        <v>166.61</v>
      </c>
      <c r="CE6" s="22">
        <f t="shared" si="9"/>
        <v>169.26</v>
      </c>
      <c r="CF6" s="22">
        <f t="shared" si="9"/>
        <v>159.22</v>
      </c>
      <c r="CG6" s="22">
        <f t="shared" si="9"/>
        <v>159.6</v>
      </c>
      <c r="CH6" s="22">
        <f t="shared" si="9"/>
        <v>156.32</v>
      </c>
      <c r="CI6" s="22">
        <f t="shared" si="9"/>
        <v>157.4</v>
      </c>
      <c r="CJ6" s="22">
        <f t="shared" si="9"/>
        <v>162.61000000000001</v>
      </c>
      <c r="CK6" s="21" t="str">
        <f>IF(CK7="","",IF(CK7="-","【-】","【"&amp;SUBSTITUTE(TEXT(CK7,"#,##0.00"),"-","△")&amp;"】"))</f>
        <v>【174.75】</v>
      </c>
      <c r="CL6" s="22">
        <f>IF(CL7="",NA(),CL7)</f>
        <v>53.12</v>
      </c>
      <c r="CM6" s="22">
        <f t="shared" ref="CM6:CU6" si="10">IF(CM7="",NA(),CM7)</f>
        <v>52.94</v>
      </c>
      <c r="CN6" s="22">
        <f t="shared" si="10"/>
        <v>52.5</v>
      </c>
      <c r="CO6" s="22">
        <f t="shared" si="10"/>
        <v>53.8</v>
      </c>
      <c r="CP6" s="22">
        <f t="shared" si="10"/>
        <v>51.32</v>
      </c>
      <c r="CQ6" s="22">
        <f t="shared" si="10"/>
        <v>62.83</v>
      </c>
      <c r="CR6" s="22">
        <f t="shared" si="10"/>
        <v>62.05</v>
      </c>
      <c r="CS6" s="22">
        <f t="shared" si="10"/>
        <v>63.23</v>
      </c>
      <c r="CT6" s="22">
        <f t="shared" si="10"/>
        <v>62.59</v>
      </c>
      <c r="CU6" s="22">
        <f t="shared" si="10"/>
        <v>61.81</v>
      </c>
      <c r="CV6" s="21" t="str">
        <f>IF(CV7="","",IF(CV7="-","【-】","【"&amp;SUBSTITUTE(TEXT(CV7,"#,##0.00"),"-","△")&amp;"】"))</f>
        <v>【59.97】</v>
      </c>
      <c r="CW6" s="22">
        <f>IF(CW7="",NA(),CW7)</f>
        <v>89.16</v>
      </c>
      <c r="CX6" s="22">
        <f t="shared" ref="CX6:DF6" si="11">IF(CX7="",NA(),CX7)</f>
        <v>87.84</v>
      </c>
      <c r="CY6" s="22">
        <f t="shared" si="11"/>
        <v>90.89</v>
      </c>
      <c r="CZ6" s="22">
        <f t="shared" si="11"/>
        <v>87.81</v>
      </c>
      <c r="DA6" s="22">
        <f t="shared" si="11"/>
        <v>90.22</v>
      </c>
      <c r="DB6" s="22">
        <f t="shared" si="11"/>
        <v>88.86</v>
      </c>
      <c r="DC6" s="22">
        <f t="shared" si="11"/>
        <v>89.11</v>
      </c>
      <c r="DD6" s="22">
        <f t="shared" si="11"/>
        <v>89.35</v>
      </c>
      <c r="DE6" s="22">
        <f t="shared" si="11"/>
        <v>89.7</v>
      </c>
      <c r="DF6" s="22">
        <f t="shared" si="11"/>
        <v>89.24</v>
      </c>
      <c r="DG6" s="21" t="str">
        <f>IF(DG7="","",IF(DG7="-","【-】","【"&amp;SUBSTITUTE(TEXT(DG7,"#,##0.00"),"-","△")&amp;"】"))</f>
        <v>【89.76】</v>
      </c>
      <c r="DH6" s="22">
        <f>IF(DH7="",NA(),DH7)</f>
        <v>50.27</v>
      </c>
      <c r="DI6" s="22">
        <f t="shared" ref="DI6:DQ6" si="12">IF(DI7="",NA(),DI7)</f>
        <v>51.62</v>
      </c>
      <c r="DJ6" s="22">
        <f t="shared" si="12"/>
        <v>52.7</v>
      </c>
      <c r="DK6" s="22">
        <f t="shared" si="12"/>
        <v>54.15</v>
      </c>
      <c r="DL6" s="22">
        <f t="shared" si="12"/>
        <v>55.16</v>
      </c>
      <c r="DM6" s="22">
        <f t="shared" si="12"/>
        <v>47.89</v>
      </c>
      <c r="DN6" s="22">
        <f t="shared" si="12"/>
        <v>48.69</v>
      </c>
      <c r="DO6" s="22">
        <f t="shared" si="12"/>
        <v>49.62</v>
      </c>
      <c r="DP6" s="22">
        <f t="shared" si="12"/>
        <v>50.5</v>
      </c>
      <c r="DQ6" s="22">
        <f t="shared" si="12"/>
        <v>51.28</v>
      </c>
      <c r="DR6" s="21" t="str">
        <f>IF(DR7="","",IF(DR7="-","【-】","【"&amp;SUBSTITUTE(TEXT(DR7,"#,##0.00"),"-","△")&amp;"】"))</f>
        <v>【51.51】</v>
      </c>
      <c r="DS6" s="22">
        <f>IF(DS7="",NA(),DS7)</f>
        <v>24.67</v>
      </c>
      <c r="DT6" s="22">
        <f t="shared" ref="DT6:EB6" si="13">IF(DT7="",NA(),DT7)</f>
        <v>26.38</v>
      </c>
      <c r="DU6" s="22">
        <f t="shared" si="13"/>
        <v>28.77</v>
      </c>
      <c r="DV6" s="22">
        <f t="shared" si="13"/>
        <v>30.31</v>
      </c>
      <c r="DW6" s="22">
        <f t="shared" si="13"/>
        <v>31.16</v>
      </c>
      <c r="DX6" s="22">
        <f t="shared" si="13"/>
        <v>16.899999999999999</v>
      </c>
      <c r="DY6" s="22">
        <f t="shared" si="13"/>
        <v>18.260000000000002</v>
      </c>
      <c r="DZ6" s="22">
        <f t="shared" si="13"/>
        <v>19.510000000000002</v>
      </c>
      <c r="EA6" s="22">
        <f t="shared" si="13"/>
        <v>21.19</v>
      </c>
      <c r="EB6" s="22">
        <f t="shared" si="13"/>
        <v>22.64</v>
      </c>
      <c r="EC6" s="21" t="str">
        <f>IF(EC7="","",IF(EC7="-","【-】","【"&amp;SUBSTITUTE(TEXT(EC7,"#,##0.00"),"-","△")&amp;"】"))</f>
        <v>【23.75】</v>
      </c>
      <c r="ED6" s="22">
        <f>IF(ED7="",NA(),ED7)</f>
        <v>0.61</v>
      </c>
      <c r="EE6" s="22">
        <f t="shared" ref="EE6:EM6" si="14">IF(EE7="",NA(),EE7)</f>
        <v>0.75</v>
      </c>
      <c r="EF6" s="22">
        <f t="shared" si="14"/>
        <v>0.73</v>
      </c>
      <c r="EG6" s="22">
        <f t="shared" si="14"/>
        <v>0.59</v>
      </c>
      <c r="EH6" s="22">
        <f t="shared" si="14"/>
        <v>0.56999999999999995</v>
      </c>
      <c r="EI6" s="22">
        <f t="shared" si="14"/>
        <v>0.72</v>
      </c>
      <c r="EJ6" s="22">
        <f t="shared" si="14"/>
        <v>0.66</v>
      </c>
      <c r="EK6" s="22">
        <f t="shared" si="14"/>
        <v>0.67</v>
      </c>
      <c r="EL6" s="22">
        <f t="shared" si="14"/>
        <v>0.62</v>
      </c>
      <c r="EM6" s="22">
        <f t="shared" si="14"/>
        <v>0.6</v>
      </c>
      <c r="EN6" s="21" t="str">
        <f>IF(EN7="","",IF(EN7="-","【-】","【"&amp;SUBSTITUTE(TEXT(EN7,"#,##0.00"),"-","△")&amp;"】"))</f>
        <v>【0.67】</v>
      </c>
    </row>
    <row r="7" spans="1:144" s="23" customFormat="1" x14ac:dyDescent="0.15">
      <c r="A7" s="15"/>
      <c r="B7" s="24">
        <v>2022</v>
      </c>
      <c r="C7" s="24">
        <v>352152</v>
      </c>
      <c r="D7" s="24">
        <v>46</v>
      </c>
      <c r="E7" s="24">
        <v>1</v>
      </c>
      <c r="F7" s="24">
        <v>0</v>
      </c>
      <c r="G7" s="24">
        <v>1</v>
      </c>
      <c r="H7" s="24" t="s">
        <v>93</v>
      </c>
      <c r="I7" s="24" t="s">
        <v>94</v>
      </c>
      <c r="J7" s="24" t="s">
        <v>95</v>
      </c>
      <c r="K7" s="24" t="s">
        <v>96</v>
      </c>
      <c r="L7" s="24" t="s">
        <v>97</v>
      </c>
      <c r="M7" s="24" t="s">
        <v>98</v>
      </c>
      <c r="N7" s="25" t="s">
        <v>99</v>
      </c>
      <c r="O7" s="25">
        <v>63.63</v>
      </c>
      <c r="P7" s="25">
        <v>92.07</v>
      </c>
      <c r="Q7" s="25">
        <v>2893</v>
      </c>
      <c r="R7" s="25">
        <v>138104</v>
      </c>
      <c r="S7" s="25">
        <v>656.29</v>
      </c>
      <c r="T7" s="25">
        <v>210.43</v>
      </c>
      <c r="U7" s="25">
        <v>126365</v>
      </c>
      <c r="V7" s="25">
        <v>98.7</v>
      </c>
      <c r="W7" s="25">
        <v>1280.29</v>
      </c>
      <c r="X7" s="25">
        <v>107.65</v>
      </c>
      <c r="Y7" s="25">
        <v>108.11</v>
      </c>
      <c r="Z7" s="25">
        <v>116.26</v>
      </c>
      <c r="AA7" s="25">
        <v>115.05</v>
      </c>
      <c r="AB7" s="25">
        <v>113.38</v>
      </c>
      <c r="AC7" s="25">
        <v>113.82</v>
      </c>
      <c r="AD7" s="25">
        <v>112.82</v>
      </c>
      <c r="AE7" s="25">
        <v>111.21</v>
      </c>
      <c r="AF7" s="25">
        <v>111.89</v>
      </c>
      <c r="AG7" s="25">
        <v>109.99</v>
      </c>
      <c r="AH7" s="25">
        <v>108.7</v>
      </c>
      <c r="AI7" s="25">
        <v>0</v>
      </c>
      <c r="AJ7" s="25">
        <v>0</v>
      </c>
      <c r="AK7" s="25">
        <v>0</v>
      </c>
      <c r="AL7" s="25">
        <v>0</v>
      </c>
      <c r="AM7" s="25">
        <v>0</v>
      </c>
      <c r="AN7" s="25">
        <v>0</v>
      </c>
      <c r="AO7" s="25">
        <v>0</v>
      </c>
      <c r="AP7" s="25">
        <v>0</v>
      </c>
      <c r="AQ7" s="25">
        <v>0.45</v>
      </c>
      <c r="AR7" s="25">
        <v>0</v>
      </c>
      <c r="AS7" s="25">
        <v>1.34</v>
      </c>
      <c r="AT7" s="25">
        <v>183.04</v>
      </c>
      <c r="AU7" s="25">
        <v>188.91</v>
      </c>
      <c r="AV7" s="25">
        <v>191.45</v>
      </c>
      <c r="AW7" s="25">
        <v>213.64</v>
      </c>
      <c r="AX7" s="25">
        <v>232.46</v>
      </c>
      <c r="AY7" s="25">
        <v>335.6</v>
      </c>
      <c r="AZ7" s="25">
        <v>358.91</v>
      </c>
      <c r="BA7" s="25">
        <v>360.96</v>
      </c>
      <c r="BB7" s="25">
        <v>351.29</v>
      </c>
      <c r="BC7" s="25">
        <v>364.24</v>
      </c>
      <c r="BD7" s="25">
        <v>252.29</v>
      </c>
      <c r="BE7" s="25">
        <v>552.13</v>
      </c>
      <c r="BF7" s="25">
        <v>529.92999999999995</v>
      </c>
      <c r="BG7" s="25">
        <v>490.55</v>
      </c>
      <c r="BH7" s="25">
        <v>462.26</v>
      </c>
      <c r="BI7" s="25">
        <v>438.84</v>
      </c>
      <c r="BJ7" s="25">
        <v>258.26</v>
      </c>
      <c r="BK7" s="25">
        <v>247.27</v>
      </c>
      <c r="BL7" s="25">
        <v>239.18</v>
      </c>
      <c r="BM7" s="25">
        <v>236.29</v>
      </c>
      <c r="BN7" s="25">
        <v>238.77</v>
      </c>
      <c r="BO7" s="25">
        <v>268.07</v>
      </c>
      <c r="BP7" s="25">
        <v>95.74</v>
      </c>
      <c r="BQ7" s="25">
        <v>95.96</v>
      </c>
      <c r="BR7" s="25">
        <v>101.99</v>
      </c>
      <c r="BS7" s="25">
        <v>101.72</v>
      </c>
      <c r="BT7" s="25">
        <v>100.24</v>
      </c>
      <c r="BU7" s="25">
        <v>106.07</v>
      </c>
      <c r="BV7" s="25">
        <v>105.34</v>
      </c>
      <c r="BW7" s="25">
        <v>101.89</v>
      </c>
      <c r="BX7" s="25">
        <v>104.33</v>
      </c>
      <c r="BY7" s="25">
        <v>98.85</v>
      </c>
      <c r="BZ7" s="25">
        <v>97.47</v>
      </c>
      <c r="CA7" s="25">
        <v>175.74</v>
      </c>
      <c r="CB7" s="25">
        <v>177.24</v>
      </c>
      <c r="CC7" s="25">
        <v>166.76</v>
      </c>
      <c r="CD7" s="25">
        <v>166.61</v>
      </c>
      <c r="CE7" s="25">
        <v>169.26</v>
      </c>
      <c r="CF7" s="25">
        <v>159.22</v>
      </c>
      <c r="CG7" s="25">
        <v>159.6</v>
      </c>
      <c r="CH7" s="25">
        <v>156.32</v>
      </c>
      <c r="CI7" s="25">
        <v>157.4</v>
      </c>
      <c r="CJ7" s="25">
        <v>162.61000000000001</v>
      </c>
      <c r="CK7" s="25">
        <v>174.75</v>
      </c>
      <c r="CL7" s="25">
        <v>53.12</v>
      </c>
      <c r="CM7" s="25">
        <v>52.94</v>
      </c>
      <c r="CN7" s="25">
        <v>52.5</v>
      </c>
      <c r="CO7" s="25">
        <v>53.8</v>
      </c>
      <c r="CP7" s="25">
        <v>51.32</v>
      </c>
      <c r="CQ7" s="25">
        <v>62.83</v>
      </c>
      <c r="CR7" s="25">
        <v>62.05</v>
      </c>
      <c r="CS7" s="25">
        <v>63.23</v>
      </c>
      <c r="CT7" s="25">
        <v>62.59</v>
      </c>
      <c r="CU7" s="25">
        <v>61.81</v>
      </c>
      <c r="CV7" s="25">
        <v>59.97</v>
      </c>
      <c r="CW7" s="25">
        <v>89.16</v>
      </c>
      <c r="CX7" s="25">
        <v>87.84</v>
      </c>
      <c r="CY7" s="25">
        <v>90.89</v>
      </c>
      <c r="CZ7" s="25">
        <v>87.81</v>
      </c>
      <c r="DA7" s="25">
        <v>90.22</v>
      </c>
      <c r="DB7" s="25">
        <v>88.86</v>
      </c>
      <c r="DC7" s="25">
        <v>89.11</v>
      </c>
      <c r="DD7" s="25">
        <v>89.35</v>
      </c>
      <c r="DE7" s="25">
        <v>89.7</v>
      </c>
      <c r="DF7" s="25">
        <v>89.24</v>
      </c>
      <c r="DG7" s="25">
        <v>89.76</v>
      </c>
      <c r="DH7" s="25">
        <v>50.27</v>
      </c>
      <c r="DI7" s="25">
        <v>51.62</v>
      </c>
      <c r="DJ7" s="25">
        <v>52.7</v>
      </c>
      <c r="DK7" s="25">
        <v>54.15</v>
      </c>
      <c r="DL7" s="25">
        <v>55.16</v>
      </c>
      <c r="DM7" s="25">
        <v>47.89</v>
      </c>
      <c r="DN7" s="25">
        <v>48.69</v>
      </c>
      <c r="DO7" s="25">
        <v>49.62</v>
      </c>
      <c r="DP7" s="25">
        <v>50.5</v>
      </c>
      <c r="DQ7" s="25">
        <v>51.28</v>
      </c>
      <c r="DR7" s="25">
        <v>51.51</v>
      </c>
      <c r="DS7" s="25">
        <v>24.67</v>
      </c>
      <c r="DT7" s="25">
        <v>26.38</v>
      </c>
      <c r="DU7" s="25">
        <v>28.77</v>
      </c>
      <c r="DV7" s="25">
        <v>30.31</v>
      </c>
      <c r="DW7" s="25">
        <v>31.16</v>
      </c>
      <c r="DX7" s="25">
        <v>16.899999999999999</v>
      </c>
      <c r="DY7" s="25">
        <v>18.260000000000002</v>
      </c>
      <c r="DZ7" s="25">
        <v>19.510000000000002</v>
      </c>
      <c r="EA7" s="25">
        <v>21.19</v>
      </c>
      <c r="EB7" s="25">
        <v>22.64</v>
      </c>
      <c r="EC7" s="25">
        <v>23.75</v>
      </c>
      <c r="ED7" s="25">
        <v>0.61</v>
      </c>
      <c r="EE7" s="25">
        <v>0.75</v>
      </c>
      <c r="EF7" s="25">
        <v>0.73</v>
      </c>
      <c r="EG7" s="25">
        <v>0.59</v>
      </c>
      <c r="EH7" s="25">
        <v>0.56999999999999995</v>
      </c>
      <c r="EI7" s="25">
        <v>0.72</v>
      </c>
      <c r="EJ7" s="25">
        <v>0.66</v>
      </c>
      <c r="EK7" s="25">
        <v>0.67</v>
      </c>
      <c r="EL7" s="25">
        <v>0.62</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PC200384</cp:lastModifiedBy>
  <cp:lastPrinted>2024-01-17T06:16:05Z</cp:lastPrinted>
  <dcterms:created xsi:type="dcterms:W3CDTF">2023-12-05T00:59:42Z</dcterms:created>
  <dcterms:modified xsi:type="dcterms:W3CDTF">2024-01-18T04:44:36Z</dcterms:modified>
  <cp:category/>
</cp:coreProperties>
</file>