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72.16.1.217\和木町\02都市建設課\04施設係\ｽｲﾄﾞｳ\01 水道事務\1、メール確認・回答等済\令和5年度　メール回答\R06.02.06〆切：【県市町課】公営企業に係る経営比較分析表（令和４年度決算）の分析等について\"/>
    </mc:Choice>
  </mc:AlternateContent>
  <xr:revisionPtr revIDLastSave="0" documentId="13_ncr:1_{3130297A-7638-4C42-9932-CC42E3A35F22}" xr6:coauthVersionLast="36" xr6:coauthVersionMax="36" xr10:uidLastSave="{00000000-0000-0000-0000-000000000000}"/>
  <workbookProtection workbookAlgorithmName="SHA-512" workbookHashValue="Ekk8SBs1fZpP7A7DozzPmtaV8GceEyR2j+4s+dk3qfIn+X3YPIh/zMlDFvCzy97HM0hVkv9sMo+Z9RnKLpmeTg==" workbookSaltValue="PI877AlwFGGmpwni31Lcp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<sst xmlns="http://schemas.openxmlformats.org/spreadsheetml/2006/main" count="233" uniqueCount="118">
  <si>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</si>
  <si>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</si>
  <si>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</si>
  <si>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</si>
  <si>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</si>
  <si>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</si>
  <si>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</si>
  <si>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</si>
  <si>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</si>
  <si>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</si>
  <si>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</si>
  <si>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</si>
  <si>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</si>
  <si>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</si>
  <si>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</si>
  <si>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</si>
  <si>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</si>
  <si>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</si>
  <si>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</si>
  <si>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</si>
  <si>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</si>
  <si>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</si>
  <si>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</si>
  <si>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</si>
  <si>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</si>
  <si>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</si>
  <si>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</si>
  <si>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</si>
  <si>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</si>
  <si>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</si>
  <si>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</si>
  <si>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</si>
  <si>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</si>
  <si>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</si>
  <si>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</si>
  <si>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</si>
  <si>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</si>
  <si>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</si>
  <si>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</si>
  <si>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</si>
  <si>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</si>
  <si>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</si>
  <si>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</si>
  <si>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</si>
  <si>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</si>
  <si>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</si>
  <si>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</si>
  <si>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</si>
  <si>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</si>
  <si>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</si>
  <si>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</si>
  <si>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</si>
  <si>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</si>
  <si>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</si>
  <si>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</si>
  <si>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</si>
  <si>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</si>
  <si>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</si>
  <si>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</si>
  <si>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</si>
  <si>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</si>
  <si>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</si>
  <si>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</si>
  <si>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</si>
  <si>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</si>
  <si>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</si>
  <si>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</si>
  <si>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</si>
  <si>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</si>
  <si>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</si>
  <si>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</si>
  <si>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</si>
  <si>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</si>
  <si>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</si>
  <si>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</si>
  <si>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</si>
  <si>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</si>
  <si>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</si>
  <si>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</si>
  <si>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</si>
  <si>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</si>
  <si>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</si>
  <si>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</si>
  <si>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</si>
  <si>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</si>
  <si>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</si>
  <si>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</si>
  <si>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</si>
  <si>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</si>
  <si>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</si>
  <si>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</si>
  <si>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</si>
  <si>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</si>
  <si>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</si>
  <si>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</si>
  <si>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</si>
  <si>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</si>
  <si>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</si>
  <si>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</si>
  <si>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</si>
  <si>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</si>
  <si>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</si>
  <si>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</si>
  <si>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</si>
  <si>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</si>
  <si>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</si>
  <si>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</si>
  <si>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</si>
  <si>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</si>
  <si>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</si>
  <si>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</si>
  <si>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</si>
  <si>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</si>
  <si>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</si>
  <si>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</si>
  <si>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既存の施設や管路の老朽化が著しい。漏水については、応急措置程度の修繕によって対応し、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phoneticPr fontId="4"/>
  </si>
  <si>
    <t>①収益的収支比率
　類似団体と比較し数値上は良好である。施設更新の財源確保に努める。
④企業債残高対給水収益比率
　起債の償還は順調に行われており、数値は良好である。今後、施設更新による企業債の発行が増加する見込みであるため、計画的に進めていく。
⑤料金回収率
　類似団体の回収率は減少している一方、当町は昨年より微増している。ただし、依然として平均値とはかけ離れているため、改善に努める。
⑥給水原価
　有収水量が増加したことにより昨年度よ低い数値になっている。今後は老朽化に伴う施設修繕等が多くなると考えられる。
⑦施設利用率
　類似団体と比較し、良好である。引き続き、施設の効率的な運用に努める。
⑧有収率
　類似団体と比較して良好である。ただし、施設利用率が上昇しているが、有収率は減少傾向にある。今後も漏水の疑いがあれば早急に漏水調査を行うなど改善に努める。</t>
    <rPh sb="20" eb="21">
      <t>ジョウ</t>
    </rPh>
    <rPh sb="28" eb="30">
      <t>シセツ</t>
    </rPh>
    <rPh sb="30" eb="32">
      <t>コウシン</t>
    </rPh>
    <rPh sb="88" eb="90">
      <t>コウシン</t>
    </rPh>
    <rPh sb="141" eb="143">
      <t>ゲンショウ</t>
    </rPh>
    <rPh sb="147" eb="149">
      <t>イッポウ</t>
    </rPh>
    <rPh sb="157" eb="159">
      <t>ビゾウ</t>
    </rPh>
    <rPh sb="168" eb="170">
      <t>イゼン</t>
    </rPh>
    <rPh sb="173" eb="176">
      <t>ヘイキンチ</t>
    </rPh>
    <rPh sb="180" eb="181">
      <t>ハナ</t>
    </rPh>
    <rPh sb="188" eb="190">
      <t>カイゼン</t>
    </rPh>
    <rPh sb="191" eb="192">
      <t>ツト</t>
    </rPh>
    <rPh sb="208" eb="210">
      <t>ゾウカ</t>
    </rPh>
    <rPh sb="221" eb="222">
      <t>ヒク</t>
    </rPh>
    <rPh sb="267" eb="269">
      <t>ルイジ</t>
    </rPh>
    <rPh sb="269" eb="271">
      <t>ダンタイ</t>
    </rPh>
    <rPh sb="272" eb="274">
      <t>ヒカク</t>
    </rPh>
    <rPh sb="276" eb="278">
      <t>リョウコウ</t>
    </rPh>
    <rPh sb="282" eb="283">
      <t>ヒ</t>
    </rPh>
    <rPh sb="284" eb="285">
      <t>ツヅ</t>
    </rPh>
    <rPh sb="327" eb="329">
      <t>シセツ</t>
    </rPh>
    <rPh sb="329" eb="331">
      <t>リヨウ</t>
    </rPh>
    <rPh sb="331" eb="332">
      <t>リツ</t>
    </rPh>
    <rPh sb="333" eb="335">
      <t>ジョウショウ</t>
    </rPh>
    <rPh sb="341" eb="344">
      <t>ユウシュウリツ</t>
    </rPh>
    <rPh sb="345" eb="347">
      <t>ゲンショウ</t>
    </rPh>
    <rPh sb="347" eb="349">
      <t>ケイコウ</t>
    </rPh>
    <rPh sb="353" eb="355">
      <t>コンゴ</t>
    </rPh>
    <rPh sb="356" eb="358">
      <t>ロウスイ</t>
    </rPh>
    <rPh sb="359" eb="360">
      <t>ウタガ</t>
    </rPh>
    <rPh sb="365" eb="367">
      <t>ソウキュウ</t>
    </rPh>
    <rPh sb="368" eb="370">
      <t>ロウスイ</t>
    </rPh>
    <rPh sb="370" eb="372">
      <t>チョウサ</t>
    </rPh>
    <rPh sb="373" eb="374">
      <t>オコナ</t>
    </rPh>
    <rPh sb="377" eb="379">
      <t>カイゼン</t>
    </rPh>
    <rPh sb="380" eb="381">
      <t>ツト</t>
    </rPh>
    <phoneticPr fontId="4"/>
  </si>
  <si>
    <t xml:space="preserve">　管路や施設の老朽化が進行しているため、今後更新することを検討している。
　令和６年度から公営企業会計へ移行し、財政状況を詳細に把握しながら事業運営を行っていく。
</t>
    <rPh sb="20" eb="22">
      <t>コンゴ</t>
    </rPh>
    <rPh sb="22" eb="24">
      <t>コウシン</t>
    </rPh>
    <rPh sb="29" eb="31">
      <t>ケントウ</t>
    </rPh>
    <rPh sb="38" eb="40">
      <t>レイワ</t>
    </rPh>
    <rPh sb="41" eb="43">
      <t>ネンド</t>
    </rPh>
    <rPh sb="45" eb="47">
      <t>コウエイ</t>
    </rPh>
    <rPh sb="47" eb="49">
      <t>キギョウ</t>
    </rPh>
    <rPh sb="49" eb="51">
      <t>カイケイ</t>
    </rPh>
    <rPh sb="52" eb="54">
      <t>イコウ</t>
    </rPh>
    <rPh sb="56" eb="58">
      <t>ザイセイ</t>
    </rPh>
    <rPh sb="58" eb="60">
      <t>ジョウキョウ</t>
    </rPh>
    <rPh sb="61" eb="63">
      <t>ショウサイ</t>
    </rPh>
    <rPh sb="64" eb="66">
      <t>ハアク</t>
    </rPh>
    <rPh sb="70" eb="72">
      <t>ジギョウ</t>
    </rPh>
    <rPh sb="72" eb="74">
      <t>ウンエイ</t>
    </rPh>
    <rPh sb="75" eb="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</si>
</sst>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E0-4D0A-B408-2A98CF8A071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9FE0-4D0A-B408-2A98CF8A071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45.93</c:v>
                </c:pt>
                <c:pt idx="1">
                  <c:v>46.05</c:v>
                </c:pt>
                <c:pt idx="2">
                  <c:v>48.18</c:v>
                </c:pt>
                <c:pt idx="3">
                  <c:v>50.22</c:v>
                </c:pt>
                <c:pt idx="4">
                  <c:v>53.25</c:v>
                </c:pt>
              </c:numCache>
            </c:numRef>
          </c:val>
          <c:extLst>
            <c:ext xmlns:c16="http://schemas.microsoft.com/office/drawing/2014/chart" uri="{C3380CC4-5D6E-409C-BE32-E72D297353CC}">
              <c16:uniqueId val="{00000000-F09D-4AFB-81B0-E53BB417172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F09D-4AFB-81B0-E53BB417172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86.83</c:v>
                </c:pt>
                <c:pt idx="1">
                  <c:v>84.27</c:v>
                </c:pt>
                <c:pt idx="2">
                  <c:v>82.36</c:v>
                </c:pt>
                <c:pt idx="3">
                  <c:v>79.349999999999994</c:v>
                </c:pt>
                <c:pt idx="4">
                  <c:v>73.56</c:v>
                </c:pt>
              </c:numCache>
            </c:numRef>
          </c:val>
          <c:extLst>
            <c:ext xmlns:c16="http://schemas.microsoft.com/office/drawing/2014/chart" uri="{C3380CC4-5D6E-409C-BE32-E72D297353CC}">
              <c16:uniqueId val="{00000000-CC77-4056-B913-BDE1E6DCFF2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CC77-4056-B913-BDE1E6DCFF2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100.67</c:v>
                </c:pt>
                <c:pt idx="1">
                  <c:v>101.79</c:v>
                </c:pt>
                <c:pt idx="2">
                  <c:v>101.69</c:v>
                </c:pt>
                <c:pt idx="3">
                  <c:v>99.35</c:v>
                </c:pt>
                <c:pt idx="4">
                  <c:v>104.14</c:v>
                </c:pt>
              </c:numCache>
            </c:numRef>
          </c:val>
          <c:extLst>
            <c:ext xmlns:c16="http://schemas.microsoft.com/office/drawing/2014/chart" uri="{C3380CC4-5D6E-409C-BE32-E72D297353CC}">
              <c16:uniqueId val="{00000000-0428-4D1B-86F3-2361970C463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0428-4D1B-86F3-2361970C463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1-4D72-BD75-64EADE800C5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1-4D72-BD75-64EADE800C5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8-41B0-9F21-B8863C97CC9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8-41B0-9F21-B8863C97CC9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0-4D1E-94A7-D884A8A9243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0-4D1E-94A7-D884A8A9243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C-4314-84F4-F304CA10B07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C-4314-84F4-F304CA10B07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143.54</c:v>
                </c:pt>
                <c:pt idx="1">
                  <c:v>165.42</c:v>
                </c:pt>
                <c:pt idx="2">
                  <c:v>151.25</c:v>
                </c:pt>
                <c:pt idx="3">
                  <c:v>147.29</c:v>
                </c:pt>
                <c:pt idx="4">
                  <c:v>145.34</c:v>
                </c:pt>
              </c:numCache>
            </c:numRef>
          </c:val>
          <c:extLst>
            <c:ext xmlns:c16="http://schemas.microsoft.com/office/drawing/2014/chart" uri="{C3380CC4-5D6E-409C-BE32-E72D297353CC}">
              <c16:uniqueId val="{00000000-091E-4474-8CF3-7DD7C4B6C08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091E-4474-8CF3-7DD7C4B6C08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23.62</c:v>
                </c:pt>
                <c:pt idx="1">
                  <c:v>22.77</c:v>
                </c:pt>
                <c:pt idx="2">
                  <c:v>23.59</c:v>
                </c:pt>
                <c:pt idx="3">
                  <c:v>24.67</c:v>
                </c:pt>
                <c:pt idx="4">
                  <c:v>25.21</c:v>
                </c:pt>
              </c:numCache>
            </c:numRef>
          </c:val>
          <c:extLst>
            <c:ext xmlns:c16="http://schemas.microsoft.com/office/drawing/2014/chart" uri="{C3380CC4-5D6E-409C-BE32-E72D297353CC}">
              <c16:uniqueId val="{00000000-9039-4775-A3AB-56D17FF4013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9039-4775-A3AB-56D17FF4013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476.25</c:v>
                </c:pt>
                <c:pt idx="1">
                  <c:v>498.3</c:v>
                </c:pt>
                <c:pt idx="2">
                  <c:v>486.15</c:v>
                </c:pt>
                <c:pt idx="3">
                  <c:v>477.11</c:v>
                </c:pt>
                <c:pt idx="4">
                  <c:v>480.18</c:v>
                </c:pt>
              </c:numCache>
            </c:numRef>
          </c:val>
          <c:extLst>
            <c:ext xmlns:c16="http://schemas.microsoft.com/office/drawing/2014/chart" uri="{C3380CC4-5D6E-409C-BE32-E72D297353CC}">
              <c16:uniqueId val="{00000000-85C4-403D-8A8C-DD694736558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85C4-403D-8A8C-DD694736558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80" zoomScaleNormal="80" workbookViewId="0">
      <selection activeCell="CC70" sqref="CC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和木町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5974</v>
      </c>
      <c r="AM8" s="55"/>
      <c r="AN8" s="55"/>
      <c r="AO8" s="55"/>
      <c r="AP8" s="55"/>
      <c r="AQ8" s="55"/>
      <c r="AR8" s="55"/>
      <c r="AS8" s="55"/>
      <c r="AT8" s="45">
        <f>データ!$S$6</f>
        <v>10.58</v>
      </c>
      <c r="AU8" s="45"/>
      <c r="AV8" s="45"/>
      <c r="AW8" s="45"/>
      <c r="AX8" s="45"/>
      <c r="AY8" s="45"/>
      <c r="AZ8" s="45"/>
      <c r="BA8" s="45"/>
      <c r="BB8" s="45">
        <f>データ!$T$6</f>
        <v>564.65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29.99</v>
      </c>
      <c r="Q10" s="45"/>
      <c r="R10" s="45"/>
      <c r="S10" s="45"/>
      <c r="T10" s="45"/>
      <c r="U10" s="45"/>
      <c r="V10" s="45"/>
      <c r="W10" s="55">
        <f>データ!$Q$6</f>
        <v>1705</v>
      </c>
      <c r="X10" s="55"/>
      <c r="Y10" s="55"/>
      <c r="Z10" s="55"/>
      <c r="AA10" s="55"/>
      <c r="AB10" s="55"/>
      <c r="AC10" s="55"/>
      <c r="AD10" s="2"/>
      <c r="AE10" s="2"/>
      <c r="AF10" s="2"/>
      <c r="AG10" s="2"/>
      <c r="AH10" s="2"/>
      <c r="AI10" s="2"/>
      <c r="AJ10" s="2"/>
      <c r="AK10" s="2"/>
      <c r="AL10" s="55">
        <f>データ!$U$6</f>
        <v>1767</v>
      </c>
      <c r="AM10" s="55"/>
      <c r="AN10" s="55"/>
      <c r="AO10" s="55"/>
      <c r="AP10" s="55"/>
      <c r="AQ10" s="55"/>
      <c r="AR10" s="55"/>
      <c r="AS10" s="55"/>
      <c r="AT10" s="45">
        <f>データ!$V$6</f>
        <v>0.99</v>
      </c>
      <c r="AU10" s="45"/>
      <c r="AV10" s="45"/>
      <c r="AW10" s="45"/>
      <c r="AX10" s="45"/>
      <c r="AY10" s="45"/>
      <c r="AZ10" s="45"/>
      <c r="BA10" s="45"/>
      <c r="BB10" s="45">
        <f>データ!$W$6</f>
        <v>1784.85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0orvHfXzCFjH97PCoZ7IxQ1C9PYfLDRdXBkx+c6fRslZuaa84eRbFdooJgh1JK1sS6gB1gGF7nwIgDcFp8PGRg==" saltValue="WFjvRCK9Uo9Chk3oZl82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353213</v>
      </c>
      <c r="D6" s="20">
        <f t="shared" si="3"/>
        <v>47</v>
      </c>
      <c r="E6" s="20">
        <f t="shared" si="3"/>
        <v>1</v>
      </c>
      <c r="F6" s="20">
        <f t="shared" si="3"/>
        <v>0</v>
      </c>
      <c r="G6" s="20">
        <f t="shared" si="3"/>
        <v>0</v>
      </c>
      <c r="H6" s="20" t="str">
        <f t="shared" si="3"/>
        <v>山口県　和木町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29.99</v>
      </c>
      <c r="Q6" s="21">
        <f t="shared" si="3"/>
        <v>1705</v>
      </c>
      <c r="R6" s="21">
        <f t="shared" si="3"/>
        <v>5974</v>
      </c>
      <c r="S6" s="21">
        <f t="shared" si="3"/>
        <v>10.58</v>
      </c>
      <c r="T6" s="21">
        <f t="shared" si="3"/>
        <v>564.65</v>
      </c>
      <c r="U6" s="21">
        <f t="shared" si="3"/>
        <v>1767</v>
      </c>
      <c r="V6" s="21">
        <f t="shared" si="3"/>
        <v>0.99</v>
      </c>
      <c r="W6" s="21">
        <f t="shared" si="3"/>
        <v>1784.85</v>
      </c>
      <c r="X6" s="22">
        <f>IF(X7="",NA(),X7)</f>
        <v>100.67</v>
      </c>
      <c r="Y6" s="22">
        <f t="shared" ref="Y6:AG6" si="4">IF(Y7="",NA(),Y7)</f>
        <v>101.79</v>
      </c>
      <c r="Z6" s="22">
        <f t="shared" si="4"/>
        <v>101.69</v>
      </c>
      <c r="AA6" s="22">
        <f t="shared" si="4"/>
        <v>99.35</v>
      </c>
      <c r="AB6" s="22">
        <f t="shared" si="4"/>
        <v>104.14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143.54</v>
      </c>
      <c r="BF6" s="22">
        <f t="shared" ref="BF6:BN6" si="7">IF(BF7="",NA(),BF7)</f>
        <v>165.42</v>
      </c>
      <c r="BG6" s="22">
        <f t="shared" si="7"/>
        <v>151.25</v>
      </c>
      <c r="BH6" s="22">
        <f t="shared" si="7"/>
        <v>147.29</v>
      </c>
      <c r="BI6" s="22">
        <f t="shared" si="7"/>
        <v>145.34</v>
      </c>
      <c r="BJ6" s="22">
        <f t="shared" si="7"/>
        <v>1274.21</v>
      </c>
      <c r="BK6" s="22">
        <f t="shared" si="7"/>
        <v>1183.92</v>
      </c>
      <c r="BL6" s="22">
        <f t="shared" si="7"/>
        <v>1128.72</v>
      </c>
      <c r="BM6" s="22">
        <f t="shared" si="7"/>
        <v>1125.25</v>
      </c>
      <c r="BN6" s="22">
        <f t="shared" si="7"/>
        <v>1157.05</v>
      </c>
      <c r="BO6" s="21" t="str">
        <f>IF(BO7="","",IF(BO7="-","【-】","【"&amp;SUBSTITUTE(TEXT(BO7,"#,##0.00"),"-","△")&amp;"】"))</f>
        <v>【982.48】</v>
      </c>
      <c r="BP6" s="22">
        <f>IF(BP7="",NA(),BP7)</f>
        <v>23.62</v>
      </c>
      <c r="BQ6" s="22">
        <f t="shared" ref="BQ6:BY6" si="8">IF(BQ7="",NA(),BQ7)</f>
        <v>22.77</v>
      </c>
      <c r="BR6" s="22">
        <f t="shared" si="8"/>
        <v>23.59</v>
      </c>
      <c r="BS6" s="22">
        <f t="shared" si="8"/>
        <v>24.67</v>
      </c>
      <c r="BT6" s="22">
        <f t="shared" si="8"/>
        <v>25.21</v>
      </c>
      <c r="BU6" s="22">
        <f t="shared" si="8"/>
        <v>41.25</v>
      </c>
      <c r="BV6" s="22">
        <f t="shared" si="8"/>
        <v>42.5</v>
      </c>
      <c r="BW6" s="22">
        <f t="shared" si="8"/>
        <v>41.84</v>
      </c>
      <c r="BX6" s="22">
        <f t="shared" si="8"/>
        <v>41.44</v>
      </c>
      <c r="BY6" s="22">
        <f t="shared" si="8"/>
        <v>37.65</v>
      </c>
      <c r="BZ6" s="21" t="str">
        <f>IF(BZ7="","",IF(BZ7="-","【-】","【"&amp;SUBSTITUTE(TEXT(BZ7,"#,##0.00"),"-","△")&amp;"】"))</f>
        <v>【50.61】</v>
      </c>
      <c r="CA6" s="22">
        <f>IF(CA7="",NA(),CA7)</f>
        <v>476.25</v>
      </c>
      <c r="CB6" s="22">
        <f t="shared" ref="CB6:CJ6" si="9">IF(CB7="",NA(),CB7)</f>
        <v>498.3</v>
      </c>
      <c r="CC6" s="22">
        <f t="shared" si="9"/>
        <v>486.15</v>
      </c>
      <c r="CD6" s="22">
        <f t="shared" si="9"/>
        <v>477.11</v>
      </c>
      <c r="CE6" s="22">
        <f t="shared" si="9"/>
        <v>480.18</v>
      </c>
      <c r="CF6" s="22">
        <f t="shared" si="9"/>
        <v>383.25</v>
      </c>
      <c r="CG6" s="22">
        <f t="shared" si="9"/>
        <v>377.72</v>
      </c>
      <c r="CH6" s="22">
        <f t="shared" si="9"/>
        <v>390.47</v>
      </c>
      <c r="CI6" s="22">
        <f t="shared" si="9"/>
        <v>403.61</v>
      </c>
      <c r="CJ6" s="22">
        <f t="shared" si="9"/>
        <v>442.82</v>
      </c>
      <c r="CK6" s="21" t="str">
        <f>IF(CK7="","",IF(CK7="-","【-】","【"&amp;SUBSTITUTE(TEXT(CK7,"#,##0.00"),"-","△")&amp;"】"))</f>
        <v>【320.83】</v>
      </c>
      <c r="CL6" s="22">
        <f>IF(CL7="",NA(),CL7)</f>
        <v>45.93</v>
      </c>
      <c r="CM6" s="22">
        <f t="shared" ref="CM6:CU6" si="10">IF(CM7="",NA(),CM7)</f>
        <v>46.05</v>
      </c>
      <c r="CN6" s="22">
        <f t="shared" si="10"/>
        <v>48.18</v>
      </c>
      <c r="CO6" s="22">
        <f t="shared" si="10"/>
        <v>50.22</v>
      </c>
      <c r="CP6" s="22">
        <f t="shared" si="10"/>
        <v>53.25</v>
      </c>
      <c r="CQ6" s="22">
        <f t="shared" si="10"/>
        <v>48.26</v>
      </c>
      <c r="CR6" s="22">
        <f t="shared" si="10"/>
        <v>48.01</v>
      </c>
      <c r="CS6" s="22">
        <f t="shared" si="10"/>
        <v>49.08</v>
      </c>
      <c r="CT6" s="22">
        <f t="shared" si="10"/>
        <v>51.46</v>
      </c>
      <c r="CU6" s="22">
        <f t="shared" si="10"/>
        <v>51.84</v>
      </c>
      <c r="CV6" s="21" t="str">
        <f>IF(CV7="","",IF(CV7="-","【-】","【"&amp;SUBSTITUTE(TEXT(CV7,"#,##0.00"),"-","△")&amp;"】"))</f>
        <v>【56.15】</v>
      </c>
      <c r="CW6" s="22">
        <f>IF(CW7="",NA(),CW7)</f>
        <v>86.83</v>
      </c>
      <c r="CX6" s="22">
        <f t="shared" ref="CX6:DF6" si="11">IF(CX7="",NA(),CX7)</f>
        <v>84.27</v>
      </c>
      <c r="CY6" s="22">
        <f t="shared" si="11"/>
        <v>82.36</v>
      </c>
      <c r="CZ6" s="22">
        <f t="shared" si="11"/>
        <v>79.349999999999994</v>
      </c>
      <c r="DA6" s="22">
        <f t="shared" si="11"/>
        <v>73.56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353213</v>
      </c>
      <c r="D7" s="24">
        <v>47</v>
      </c>
      <c r="E7" s="24">
        <v>1</v>
      </c>
      <c r="F7" s="24">
        <v>0</v>
      </c>
      <c r="G7" s="24">
        <v>0</v>
      </c>
      <c r="H7" s="24" t="s">
        <v>96</v>
      </c>
      <c r="I7" s="24" t="s">
        <v>97</v>
      </c>
      <c r="J7" s="24" t="s">
        <v>98</v>
      </c>
      <c r="K7" s="24" t="s">
        <v>99</v>
      </c>
      <c r="L7" s="24" t="s">
        <v>100</v>
      </c>
      <c r="M7" s="24" t="s">
        <v>101</v>
      </c>
      <c r="N7" s="25" t="s">
        <v>102</v>
      </c>
      <c r="O7" s="25" t="s">
        <v>103</v>
      </c>
      <c r="P7" s="25">
        <v>29.99</v>
      </c>
      <c r="Q7" s="25">
        <v>1705</v>
      </c>
      <c r="R7" s="25">
        <v>5974</v>
      </c>
      <c r="S7" s="25">
        <v>10.58</v>
      </c>
      <c r="T7" s="25">
        <v>564.65</v>
      </c>
      <c r="U7" s="25">
        <v>1767</v>
      </c>
      <c r="V7" s="25">
        <v>0.99</v>
      </c>
      <c r="W7" s="25">
        <v>1784.85</v>
      </c>
      <c r="X7" s="25">
        <v>100.67</v>
      </c>
      <c r="Y7" s="25">
        <v>101.79</v>
      </c>
      <c r="Z7" s="25">
        <v>101.69</v>
      </c>
      <c r="AA7" s="25">
        <v>99.35</v>
      </c>
      <c r="AB7" s="25">
        <v>104.14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143.54</v>
      </c>
      <c r="BF7" s="25">
        <v>165.42</v>
      </c>
      <c r="BG7" s="25">
        <v>151.25</v>
      </c>
      <c r="BH7" s="25">
        <v>147.29</v>
      </c>
      <c r="BI7" s="25">
        <v>145.34</v>
      </c>
      <c r="BJ7" s="25">
        <v>1274.21</v>
      </c>
      <c r="BK7" s="25">
        <v>1183.92</v>
      </c>
      <c r="BL7" s="25">
        <v>1128.72</v>
      </c>
      <c r="BM7" s="25">
        <v>1125.25</v>
      </c>
      <c r="BN7" s="25">
        <v>1157.05</v>
      </c>
      <c r="BO7" s="25">
        <v>982.48</v>
      </c>
      <c r="BP7" s="25">
        <v>23.62</v>
      </c>
      <c r="BQ7" s="25">
        <v>22.77</v>
      </c>
      <c r="BR7" s="25">
        <v>23.59</v>
      </c>
      <c r="BS7" s="25">
        <v>24.67</v>
      </c>
      <c r="BT7" s="25">
        <v>25.21</v>
      </c>
      <c r="BU7" s="25">
        <v>41.25</v>
      </c>
      <c r="BV7" s="25">
        <v>42.5</v>
      </c>
      <c r="BW7" s="25">
        <v>41.84</v>
      </c>
      <c r="BX7" s="25">
        <v>41.44</v>
      </c>
      <c r="BY7" s="25">
        <v>37.65</v>
      </c>
      <c r="BZ7" s="25">
        <v>50.61</v>
      </c>
      <c r="CA7" s="25">
        <v>476.25</v>
      </c>
      <c r="CB7" s="25">
        <v>498.3</v>
      </c>
      <c r="CC7" s="25">
        <v>486.15</v>
      </c>
      <c r="CD7" s="25">
        <v>477.11</v>
      </c>
      <c r="CE7" s="25">
        <v>480.18</v>
      </c>
      <c r="CF7" s="25">
        <v>383.25</v>
      </c>
      <c r="CG7" s="25">
        <v>377.72</v>
      </c>
      <c r="CH7" s="25">
        <v>390.47</v>
      </c>
      <c r="CI7" s="25">
        <v>403.61</v>
      </c>
      <c r="CJ7" s="25">
        <v>442.82</v>
      </c>
      <c r="CK7" s="25">
        <v>320.83</v>
      </c>
      <c r="CL7" s="25">
        <v>45.93</v>
      </c>
      <c r="CM7" s="25">
        <v>46.05</v>
      </c>
      <c r="CN7" s="25">
        <v>48.18</v>
      </c>
      <c r="CO7" s="25">
        <v>50.22</v>
      </c>
      <c r="CP7" s="25">
        <v>53.25</v>
      </c>
      <c r="CQ7" s="25">
        <v>48.26</v>
      </c>
      <c r="CR7" s="25">
        <v>48.01</v>
      </c>
      <c r="CS7" s="25">
        <v>49.08</v>
      </c>
      <c r="CT7" s="25">
        <v>51.46</v>
      </c>
      <c r="CU7" s="25">
        <v>51.84</v>
      </c>
      <c r="CV7" s="25">
        <v>56.15</v>
      </c>
      <c r="CW7" s="25">
        <v>86.83</v>
      </c>
      <c r="CX7" s="25">
        <v>84.27</v>
      </c>
      <c r="CY7" s="25">
        <v>82.36</v>
      </c>
      <c r="CZ7" s="25">
        <v>79.349999999999994</v>
      </c>
      <c r="DA7" s="25">
        <v>73.56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貴文</cp:lastModifiedBy>
  <dcterms:created xsi:type="dcterms:W3CDTF">2023-12-05T01:06:58Z</dcterms:created>
  <dcterms:modified xsi:type="dcterms:W3CDTF">2024-01-18T08:14:47Z</dcterms:modified>
  <cp:category/>
</cp:coreProperties>
</file>