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92.168.0.40\zaisei\R５年度\5公営企業・三セク\20240117公営企業に係る経営比較分析表（令和４年度決算）の分析等について\"/>
    </mc:Choice>
  </mc:AlternateContent>
  <xr:revisionPtr revIDLastSave="0" documentId="13_ncr:1_{A8A8A0C2-18B7-45B3-B9D4-2FB1E7C25F26}" xr6:coauthVersionLast="36" xr6:coauthVersionMax="36" xr10:uidLastSave="{00000000-0000-0000-0000-000000000000}"/>
  <workbookProtection workbookAlgorithmName="SHA-512" workbookHashValue="WXZmE66eu41/wwkTA9S4/R8Lqz/4WAbLKaZeV4dbVGh4a9c++jNlntp2xir+pDv8oeH5GcLSOMTzzilXvLjJjg==" workbookSaltValue="6eVdPgmShPScGVuUT+lvZw==" workbookSpinCount="100000" lockStructure="1"/>
  <bookViews>
    <workbookView xWindow="0" yWindow="0" windowWidth="15360" windowHeight="7632"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<sst xmlns="http://schemas.openxmlformats.org/spreadsheetml/2006/main" count="233" uniqueCount="117">
  <si>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</si>
  <si>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</si>
  <si>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</si>
  <si>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</si>
  <si>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</si>
  <si>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</si>
  <si>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</si>
  <si>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</si>
  <si>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</si>
  <si>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</si>
  <si>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</si>
  <si>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</si>
  <si>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</si>
  <si>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</si>
  <si>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</si>
  <si>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</si>
  <si>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</si>
  <si>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</si>
  <si>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</si>
  <si>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</si>
  <si>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</si>
  <si>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</si>
  <si>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</si>
  <si>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</si>
  <si>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</si>
  <si>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</si>
  <si>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</si>
  <si>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</si>
  <si>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</si>
  <si>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</si>
  <si>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</si>
  <si>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</si>
  <si>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</si>
  <si>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</si>
  <si>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</si>
  <si>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</si>
  <si>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</si>
  <si>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</si>
  <si>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</si>
  <si>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</si>
  <si>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</si>
  <si>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</si>
  <si>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</si>
  <si>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</si>
  <si>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</si>
  <si>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</si>
  <si>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</si>
  <si>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</si>
  <si>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</si>
  <si>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</si>
  <si>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</si>
  <si>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</si>
  <si>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</si>
  <si>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</si>
  <si>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</si>
  <si>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</si>
  <si>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</si>
  <si>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</si>
  <si>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</si>
  <si>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</si>
  <si>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</si>
  <si>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</si>
  <si>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</si>
  <si>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</si>
  <si>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</si>
  <si>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</si>
  <si>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</si>
  <si>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</si>
  <si>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</si>
  <si>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</si>
  <si>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</si>
  <si>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</si>
  <si>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</si>
  <si>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</si>
  <si>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</si>
  <si>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</si>
  <si>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</si>
  <si>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</si>
  <si>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</si>
  <si>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</si>
  <si>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</si>
  <si>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</si>
  <si>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</si>
  <si>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</si>
  <si>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</si>
  <si>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</si>
  <si>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</si>
  <si>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</si>
  <si>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</si>
  <si>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</si>
  <si>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</si>
  <si>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</si>
  <si>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</si>
  <si>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</si>
  <si>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</si>
  <si>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上関町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</si>
  <si>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</si>
  <si>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</si>
  <si>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</si>
  <si>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</si>
  <si>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</si>
  <si>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</si>
  <si>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</si>
  <si>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</si>
  <si>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</si>
  <si>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</si>
  <si>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</si>
  <si>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</si>
  <si>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</si>
  <si>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</si>
  <si>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</si>
  <si>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</si>
  <si>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</si>
  <si>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</si>
  <si>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平成8年～平成18年度に実施した統合簡水事業で主な管路を更新したため、近年では大規模な更新の実施の必要はなく、軽微な修繕で対応できている。</t>
    <phoneticPr fontId="4"/>
  </si>
  <si>
    <t>　当年度に収益的収支比率が増加した理由は総収益が約12百万円増加したためである。収益勘定繰入金が増加したことが要因だ。しかし料金収入は前年度から約3百万円減少している。人口減少の影響で料金収入は年々減少傾向であることに加え、水源地まで遠いことや集落が点在しているため、管路の延長が長く、構造的に高コスト経営となっている。そのため収益的収支に関する繰入金が多い。
　企業債残高対給水収益比率は、近年大規模な企業債発行はなく、類似団体と比較して抑えられている。
　料金回収率は、悪化傾向が続いている。
　施設利用率は、減少傾向が続いており類似団体と比べてもかなり低い状況である。これは、当町の人口減少が速いペースで進んでおり、配水能力に比べて配水量が低いためである。今後、大規模更新を迎える際はスペックを落とした設備で行う必要がある。
　有収率は、類似団体を上回っている。漏水対応・点検等を担当職員が迅速・丁寧に行っている成果でもある。引き続き、有収率の向上を目指している。</t>
    <rPh sb="1" eb="4">
      <t>トウネンド</t>
    </rPh>
    <rPh sb="5" eb="8">
      <t>シュウエキテキ</t>
    </rPh>
    <rPh sb="8" eb="10">
      <t>シュウシ</t>
    </rPh>
    <rPh sb="10" eb="12">
      <t>ヒリツ</t>
    </rPh>
    <rPh sb="13" eb="15">
      <t>ゾウカ</t>
    </rPh>
    <rPh sb="17" eb="19">
      <t>リユウ</t>
    </rPh>
    <rPh sb="20" eb="23">
      <t>ソウシュウエキ</t>
    </rPh>
    <rPh sb="24" eb="25">
      <t>ヤク</t>
    </rPh>
    <rPh sb="27" eb="30">
      <t>ヒャクマンエン</t>
    </rPh>
    <rPh sb="30" eb="32">
      <t>ゾウカ</t>
    </rPh>
    <rPh sb="40" eb="42">
      <t>シュウエキ</t>
    </rPh>
    <rPh sb="42" eb="44">
      <t>カンジョウ</t>
    </rPh>
    <rPh sb="44" eb="46">
      <t>クリイレ</t>
    </rPh>
    <rPh sb="46" eb="47">
      <t>キン</t>
    </rPh>
    <rPh sb="48" eb="50">
      <t>ゾウカ</t>
    </rPh>
    <rPh sb="55" eb="57">
      <t>ヨウイン</t>
    </rPh>
    <rPh sb="92" eb="94">
      <t>リョウキン</t>
    </rPh>
    <rPh sb="94" eb="96">
      <t>シュウニュウ</t>
    </rPh>
    <rPh sb="109" eb="110">
      <t>クワ</t>
    </rPh>
    <rPh sb="334" eb="337">
      <t>ダイキボ</t>
    </rPh>
    <rPh sb="337" eb="339">
      <t>コウシン</t>
    </rPh>
    <rPh sb="340" eb="341">
      <t>ムカ</t>
    </rPh>
    <rPh sb="343" eb="344">
      <t>サイ</t>
    </rPh>
    <rPh sb="350" eb="351">
      <t>オ</t>
    </rPh>
    <rPh sb="354" eb="356">
      <t>セツビ</t>
    </rPh>
    <rPh sb="357" eb="358">
      <t>オコナ</t>
    </rPh>
    <rPh sb="359" eb="361">
      <t>ヒツヨウ</t>
    </rPh>
    <phoneticPr fontId="4"/>
  </si>
  <si>
    <t>　長距離導水及び送水のため、給水原価の大幅な改善を図るのは困難な状況である。このような、地理的な不利と人口減の影響で大変厳しい運営になっているが、柳井地域で水道事業の広域化を行う予定となった。このことで劇的改善が見込まれるわけではないが、今後も町民にとって安心・安全な水道事業を持続する努力を行う。</t>
    <rPh sb="78" eb="80">
      <t>スイドウ</t>
    </rPh>
    <rPh sb="80" eb="82">
      <t>ジギョウ</t>
    </rPh>
    <rPh sb="87" eb="88">
      <t>オコナ</t>
    </rPh>
    <rPh sb="89" eb="91">
      <t>ヨテイ</t>
    </rPh>
    <rPh sb="101" eb="103">
      <t>ゲキテキ</t>
    </rPh>
    <rPh sb="103" eb="105">
      <t>カイゼン</t>
    </rPh>
    <rPh sb="106" eb="108">
      <t>ミコ</t>
    </rPh>
    <rPh sb="119" eb="121">
      <t>コンゴ</t>
    </rPh>
    <rPh sb="139" eb="141">
      <t>ジゾク</t>
    </rPh>
    <rPh sb="143" eb="145">
      <t>ドリョク</t>
    </rPh>
    <rPh sb="146" eb="14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</si>
</sst>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formatCode="#,##0.00;&quot;△&quot;#,##0.00;&quot;-&quot;">
                  <c:v>0.27</c:v>
                </c:pt>
              </c:numCache>
            </c:numRef>
          </c:val>
          <c:extLst>
            <c:ext xmlns:c16="http://schemas.microsoft.com/office/drawing/2014/chart" uri="{C3380CC4-5D6E-409C-BE32-E72D297353CC}">
              <c16:uniqueId val="{00000000-6F41-4634-802A-2ED393EBC361}"/>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6F41-4634-802A-2ED393EBC361}"/>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38.44</c:v>
                </c:pt>
                <c:pt idx="1">
                  <c:v>38.159999999999997</c:v>
                </c:pt>
                <c:pt idx="2">
                  <c:v>36.17</c:v>
                </c:pt>
                <c:pt idx="3">
                  <c:v>35.479999999999997</c:v>
                </c:pt>
                <c:pt idx="4">
                  <c:v>34.57</c:v>
                </c:pt>
              </c:numCache>
            </c:numRef>
          </c:val>
          <c:extLst>
            <c:ext xmlns:c16="http://schemas.microsoft.com/office/drawing/2014/chart" uri="{C3380CC4-5D6E-409C-BE32-E72D297353CC}">
              <c16:uniqueId val="{00000000-5DE1-4CCB-AE30-D89FF807F9F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5DE1-4CCB-AE30-D89FF807F9F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80.959999999999994</c:v>
                </c:pt>
                <c:pt idx="1">
                  <c:v>79.819999999999993</c:v>
                </c:pt>
                <c:pt idx="2">
                  <c:v>80.94</c:v>
                </c:pt>
                <c:pt idx="3">
                  <c:v>80.22</c:v>
                </c:pt>
                <c:pt idx="4">
                  <c:v>79.12</c:v>
                </c:pt>
              </c:numCache>
            </c:numRef>
          </c:val>
          <c:extLst>
            <c:ext xmlns:c16="http://schemas.microsoft.com/office/drawing/2014/chart" uri="{C3380CC4-5D6E-409C-BE32-E72D297353CC}">
              <c16:uniqueId val="{00000000-589B-4CBA-A635-8C39922BB46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589B-4CBA-A635-8C39922BB46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91.7</c:v>
                </c:pt>
                <c:pt idx="1">
                  <c:v>93.75</c:v>
                </c:pt>
                <c:pt idx="2">
                  <c:v>92.82</c:v>
                </c:pt>
                <c:pt idx="3">
                  <c:v>88.2</c:v>
                </c:pt>
                <c:pt idx="4">
                  <c:v>96.41</c:v>
                </c:pt>
              </c:numCache>
            </c:numRef>
          </c:val>
          <c:extLst>
            <c:ext xmlns:c16="http://schemas.microsoft.com/office/drawing/2014/chart" uri="{C3380CC4-5D6E-409C-BE32-E72D297353CC}">
              <c16:uniqueId val="{00000000-399C-4C6B-A0F5-CADAF54B943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399C-4C6B-A0F5-CADAF54B943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C4-4566-A279-C458F127000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C4-4566-A279-C458F127000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DE-4C1A-8516-376B6E757F3F}"/>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DE-4C1A-8516-376B6E757F3F}"/>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7A-4496-9CF8-470EC04115D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7A-4496-9CF8-470EC04115D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81-4B23-9BC5-58F74CA2934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81-4B23-9BC5-58F74CA2934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447.19</c:v>
                </c:pt>
                <c:pt idx="1">
                  <c:v>410</c:v>
                </c:pt>
                <c:pt idx="2">
                  <c:v>375.53</c:v>
                </c:pt>
                <c:pt idx="3">
                  <c:v>343.74</c:v>
                </c:pt>
                <c:pt idx="4">
                  <c:v>318.92</c:v>
                </c:pt>
              </c:numCache>
            </c:numRef>
          </c:val>
          <c:extLst>
            <c:ext xmlns:c16="http://schemas.microsoft.com/office/drawing/2014/chart" uri="{C3380CC4-5D6E-409C-BE32-E72D297353CC}">
              <c16:uniqueId val="{00000000-557F-4092-B283-AFBA6C18019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557F-4092-B283-AFBA6C18019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51.42</c:v>
                </c:pt>
                <c:pt idx="1">
                  <c:v>50.85</c:v>
                </c:pt>
                <c:pt idx="2">
                  <c:v>48.05</c:v>
                </c:pt>
                <c:pt idx="3">
                  <c:v>46.76</c:v>
                </c:pt>
                <c:pt idx="4">
                  <c:v>44.15</c:v>
                </c:pt>
              </c:numCache>
            </c:numRef>
          </c:val>
          <c:extLst>
            <c:ext xmlns:c16="http://schemas.microsoft.com/office/drawing/2014/chart" uri="{C3380CC4-5D6E-409C-BE32-E72D297353CC}">
              <c16:uniqueId val="{00000000-5B94-4E32-8C23-D3FA69D515D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5B94-4E32-8C23-D3FA69D515D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519.4</c:v>
                </c:pt>
                <c:pt idx="1">
                  <c:v>528.54</c:v>
                </c:pt>
                <c:pt idx="2">
                  <c:v>570.79</c:v>
                </c:pt>
                <c:pt idx="3">
                  <c:v>589.57000000000005</c:v>
                </c:pt>
                <c:pt idx="4">
                  <c:v>622.07000000000005</c:v>
                </c:pt>
              </c:numCache>
            </c:numRef>
          </c:val>
          <c:extLst>
            <c:ext xmlns:c16="http://schemas.microsoft.com/office/drawing/2014/chart" uri="{C3380CC4-5D6E-409C-BE32-E72D297353CC}">
              <c16:uniqueId val="{00000000-3E43-4056-BAAD-E7268B854DE4}"/>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3E43-4056-BAAD-E7268B854DE4}"/>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山口県　上関町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D3</v>
      </c>
      <c r="X8" s="65"/>
      <c r="Y8" s="65"/>
      <c r="Z8" s="65"/>
      <c r="AA8" s="65"/>
      <c r="AB8" s="65"/>
      <c r="AC8" s="65"/>
      <c r="AD8" s="65" t="str">
        <f>データ!$M$6</f>
        <v>非設置</v>
      </c>
      <c r="AE8" s="65"/>
      <c r="AF8" s="65"/>
      <c r="AG8" s="65"/>
      <c r="AH8" s="65"/>
      <c r="AI8" s="65"/>
      <c r="AJ8" s="65"/>
      <c r="AK8" s="2"/>
      <c r="AL8" s="60">
        <f>データ!$R$6</f>
        <v>2390</v>
      </c>
      <c r="AM8" s="60"/>
      <c r="AN8" s="60"/>
      <c r="AO8" s="60"/>
      <c r="AP8" s="60"/>
      <c r="AQ8" s="60"/>
      <c r="AR8" s="60"/>
      <c r="AS8" s="60"/>
      <c r="AT8" s="36">
        <f>データ!$S$6</f>
        <v>34.69</v>
      </c>
      <c r="AU8" s="36"/>
      <c r="AV8" s="36"/>
      <c r="AW8" s="36"/>
      <c r="AX8" s="36"/>
      <c r="AY8" s="36"/>
      <c r="AZ8" s="36"/>
      <c r="BA8" s="36"/>
      <c r="BB8" s="36">
        <f>データ!$T$6</f>
        <v>68.900000000000006</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6"/>
      <c r="D10" s="36"/>
      <c r="E10" s="36"/>
      <c r="F10" s="36"/>
      <c r="G10" s="36"/>
      <c r="H10" s="36"/>
      <c r="I10" s="36" t="str">
        <f>データ!$O$6</f>
        <v>該当数値なし</v>
      </c>
      <c r="J10" s="36"/>
      <c r="K10" s="36"/>
      <c r="L10" s="36"/>
      <c r="M10" s="36"/>
      <c r="N10" s="36"/>
      <c r="O10" s="36"/>
      <c r="P10" s="36">
        <f>データ!$P$6</f>
        <v>99.45</v>
      </c>
      <c r="Q10" s="36"/>
      <c r="R10" s="36"/>
      <c r="S10" s="36"/>
      <c r="T10" s="36"/>
      <c r="U10" s="36"/>
      <c r="V10" s="36"/>
      <c r="W10" s="60">
        <f>データ!$Q$6</f>
        <v>4620</v>
      </c>
      <c r="X10" s="60"/>
      <c r="Y10" s="60"/>
      <c r="Z10" s="60"/>
      <c r="AA10" s="60"/>
      <c r="AB10" s="60"/>
      <c r="AC10" s="60"/>
      <c r="AD10" s="2"/>
      <c r="AE10" s="2"/>
      <c r="AF10" s="2"/>
      <c r="AG10" s="2"/>
      <c r="AH10" s="2"/>
      <c r="AI10" s="2"/>
      <c r="AJ10" s="2"/>
      <c r="AK10" s="2"/>
      <c r="AL10" s="60">
        <f>データ!$U$6</f>
        <v>2336</v>
      </c>
      <c r="AM10" s="60"/>
      <c r="AN10" s="60"/>
      <c r="AO10" s="60"/>
      <c r="AP10" s="60"/>
      <c r="AQ10" s="60"/>
      <c r="AR10" s="60"/>
      <c r="AS10" s="60"/>
      <c r="AT10" s="36">
        <f>データ!$V$6</f>
        <v>0.98</v>
      </c>
      <c r="AU10" s="36"/>
      <c r="AV10" s="36"/>
      <c r="AW10" s="36"/>
      <c r="AX10" s="36"/>
      <c r="AY10" s="36"/>
      <c r="AZ10" s="36"/>
      <c r="BA10" s="36"/>
      <c r="BB10" s="36">
        <f>データ!$W$6</f>
        <v>2383.67</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2">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115</v>
      </c>
      <c r="BM16" s="38"/>
      <c r="BN16" s="38"/>
      <c r="BO16" s="38"/>
      <c r="BP16" s="38"/>
      <c r="BQ16" s="38"/>
      <c r="BR16" s="38"/>
      <c r="BS16" s="38"/>
      <c r="BT16" s="38"/>
      <c r="BU16" s="38"/>
      <c r="BV16" s="38"/>
      <c r="BW16" s="38"/>
      <c r="BX16" s="38"/>
      <c r="BY16" s="38"/>
      <c r="BZ16" s="3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114</v>
      </c>
      <c r="BM47" s="38"/>
      <c r="BN47" s="38"/>
      <c r="BO47" s="38"/>
      <c r="BP47" s="38"/>
      <c r="BQ47" s="38"/>
      <c r="BR47" s="38"/>
      <c r="BS47" s="38"/>
      <c r="BT47" s="38"/>
      <c r="BU47" s="38"/>
      <c r="BV47" s="38"/>
      <c r="BW47" s="38"/>
      <c r="BX47" s="38"/>
      <c r="BY47" s="38"/>
      <c r="BZ47" s="3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2">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2">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116</v>
      </c>
      <c r="BM66" s="38"/>
      <c r="BN66" s="38"/>
      <c r="BO66" s="38"/>
      <c r="BP66" s="38"/>
      <c r="BQ66" s="38"/>
      <c r="BR66" s="38"/>
      <c r="BS66" s="38"/>
      <c r="BT66" s="38"/>
      <c r="BU66" s="38"/>
      <c r="BV66" s="38"/>
      <c r="BW66" s="38"/>
      <c r="BX66" s="38"/>
      <c r="BY66" s="38"/>
      <c r="BZ66" s="3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41</v>
      </c>
      <c r="O85" s="13" t="str">
        <f>データ!EN6</f>
        <v>【0.52】</v>
      </c>
    </row>
  </sheetData>
  <sheetProtection algorithmName="SHA-512" hashValue="13fKJRvRzePRDhf4tS2PrdYjUfQZaGKB66bviO0HGj7hRucSKIaHxB0pbvZ+Gb48+YrMF9D7GE40hfDEO3I9zQ==" saltValue="Grb8/Zk8KG3etTfdg81D7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27</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2">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2">
      <c r="A6" s="15" t="s">
        <v>94</v>
      </c>
      <c r="B6" s="20">
        <f>B7</f>
        <v>2022</v>
      </c>
      <c r="C6" s="20">
        <f t="shared" ref="C6:W6" si="3">C7</f>
        <v>353418</v>
      </c>
      <c r="D6" s="20">
        <f t="shared" si="3"/>
        <v>47</v>
      </c>
      <c r="E6" s="20">
        <f t="shared" si="3"/>
        <v>1</v>
      </c>
      <c r="F6" s="20">
        <f t="shared" si="3"/>
        <v>0</v>
      </c>
      <c r="G6" s="20">
        <f t="shared" si="3"/>
        <v>0</v>
      </c>
      <c r="H6" s="20" t="str">
        <f t="shared" si="3"/>
        <v>山口県　上関町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99.45</v>
      </c>
      <c r="Q6" s="21">
        <f t="shared" si="3"/>
        <v>4620</v>
      </c>
      <c r="R6" s="21">
        <f t="shared" si="3"/>
        <v>2390</v>
      </c>
      <c r="S6" s="21">
        <f t="shared" si="3"/>
        <v>34.69</v>
      </c>
      <c r="T6" s="21">
        <f t="shared" si="3"/>
        <v>68.900000000000006</v>
      </c>
      <c r="U6" s="21">
        <f t="shared" si="3"/>
        <v>2336</v>
      </c>
      <c r="V6" s="21">
        <f t="shared" si="3"/>
        <v>0.98</v>
      </c>
      <c r="W6" s="21">
        <f t="shared" si="3"/>
        <v>2383.67</v>
      </c>
      <c r="X6" s="22">
        <f>IF(X7="",NA(),X7)</f>
        <v>91.7</v>
      </c>
      <c r="Y6" s="22">
        <f t="shared" ref="Y6:AG6" si="4">IF(Y7="",NA(),Y7)</f>
        <v>93.75</v>
      </c>
      <c r="Z6" s="22">
        <f t="shared" si="4"/>
        <v>92.82</v>
      </c>
      <c r="AA6" s="22">
        <f t="shared" si="4"/>
        <v>88.2</v>
      </c>
      <c r="AB6" s="22">
        <f t="shared" si="4"/>
        <v>96.41</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447.19</v>
      </c>
      <c r="BF6" s="22">
        <f t="shared" ref="BF6:BN6" si="7">IF(BF7="",NA(),BF7)</f>
        <v>410</v>
      </c>
      <c r="BG6" s="22">
        <f t="shared" si="7"/>
        <v>375.53</v>
      </c>
      <c r="BH6" s="22">
        <f t="shared" si="7"/>
        <v>343.74</v>
      </c>
      <c r="BI6" s="22">
        <f t="shared" si="7"/>
        <v>318.92</v>
      </c>
      <c r="BJ6" s="22">
        <f t="shared" si="7"/>
        <v>1007.7</v>
      </c>
      <c r="BK6" s="22">
        <f t="shared" si="7"/>
        <v>1018.52</v>
      </c>
      <c r="BL6" s="22">
        <f t="shared" si="7"/>
        <v>949.61</v>
      </c>
      <c r="BM6" s="22">
        <f t="shared" si="7"/>
        <v>918.84</v>
      </c>
      <c r="BN6" s="22">
        <f t="shared" si="7"/>
        <v>955.49</v>
      </c>
      <c r="BO6" s="21" t="str">
        <f>IF(BO7="","",IF(BO7="-","【-】","【"&amp;SUBSTITUTE(TEXT(BO7,"#,##0.00"),"-","△")&amp;"】"))</f>
        <v>【982.48】</v>
      </c>
      <c r="BP6" s="22">
        <f>IF(BP7="",NA(),BP7)</f>
        <v>51.42</v>
      </c>
      <c r="BQ6" s="22">
        <f t="shared" ref="BQ6:BY6" si="8">IF(BQ7="",NA(),BQ7)</f>
        <v>50.85</v>
      </c>
      <c r="BR6" s="22">
        <f t="shared" si="8"/>
        <v>48.05</v>
      </c>
      <c r="BS6" s="22">
        <f t="shared" si="8"/>
        <v>46.76</v>
      </c>
      <c r="BT6" s="22">
        <f t="shared" si="8"/>
        <v>44.15</v>
      </c>
      <c r="BU6" s="22">
        <f t="shared" si="8"/>
        <v>59.22</v>
      </c>
      <c r="BV6" s="22">
        <f t="shared" si="8"/>
        <v>58.79</v>
      </c>
      <c r="BW6" s="22">
        <f t="shared" si="8"/>
        <v>58.41</v>
      </c>
      <c r="BX6" s="22">
        <f t="shared" si="8"/>
        <v>58.27</v>
      </c>
      <c r="BY6" s="22">
        <f t="shared" si="8"/>
        <v>55.15</v>
      </c>
      <c r="BZ6" s="21" t="str">
        <f>IF(BZ7="","",IF(BZ7="-","【-】","【"&amp;SUBSTITUTE(TEXT(BZ7,"#,##0.00"),"-","△")&amp;"】"))</f>
        <v>【50.61】</v>
      </c>
      <c r="CA6" s="22">
        <f>IF(CA7="",NA(),CA7)</f>
        <v>519.4</v>
      </c>
      <c r="CB6" s="22">
        <f t="shared" ref="CB6:CJ6" si="9">IF(CB7="",NA(),CB7)</f>
        <v>528.54</v>
      </c>
      <c r="CC6" s="22">
        <f t="shared" si="9"/>
        <v>570.79</v>
      </c>
      <c r="CD6" s="22">
        <f t="shared" si="9"/>
        <v>589.57000000000005</v>
      </c>
      <c r="CE6" s="22">
        <f t="shared" si="9"/>
        <v>622.07000000000005</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38.44</v>
      </c>
      <c r="CM6" s="22">
        <f t="shared" ref="CM6:CU6" si="10">IF(CM7="",NA(),CM7)</f>
        <v>38.159999999999997</v>
      </c>
      <c r="CN6" s="22">
        <f t="shared" si="10"/>
        <v>36.17</v>
      </c>
      <c r="CO6" s="22">
        <f t="shared" si="10"/>
        <v>35.479999999999997</v>
      </c>
      <c r="CP6" s="22">
        <f t="shared" si="10"/>
        <v>34.57</v>
      </c>
      <c r="CQ6" s="22">
        <f t="shared" si="10"/>
        <v>56.76</v>
      </c>
      <c r="CR6" s="22">
        <f t="shared" si="10"/>
        <v>56.04</v>
      </c>
      <c r="CS6" s="22">
        <f t="shared" si="10"/>
        <v>58.52</v>
      </c>
      <c r="CT6" s="22">
        <f t="shared" si="10"/>
        <v>58.88</v>
      </c>
      <c r="CU6" s="22">
        <f t="shared" si="10"/>
        <v>58.16</v>
      </c>
      <c r="CV6" s="21" t="str">
        <f>IF(CV7="","",IF(CV7="-","【-】","【"&amp;SUBSTITUTE(TEXT(CV7,"#,##0.00"),"-","△")&amp;"】"))</f>
        <v>【56.15】</v>
      </c>
      <c r="CW6" s="22">
        <f>IF(CW7="",NA(),CW7)</f>
        <v>80.959999999999994</v>
      </c>
      <c r="CX6" s="22">
        <f t="shared" ref="CX6:DF6" si="11">IF(CX7="",NA(),CX7)</f>
        <v>79.819999999999993</v>
      </c>
      <c r="CY6" s="22">
        <f t="shared" si="11"/>
        <v>80.94</v>
      </c>
      <c r="CZ6" s="22">
        <f t="shared" si="11"/>
        <v>80.22</v>
      </c>
      <c r="DA6" s="22">
        <f t="shared" si="11"/>
        <v>79.12</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2">
        <f t="shared" si="14"/>
        <v>0.27</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2">
      <c r="A7" s="15"/>
      <c r="B7" s="24">
        <v>2022</v>
      </c>
      <c r="C7" s="24">
        <v>353418</v>
      </c>
      <c r="D7" s="24">
        <v>47</v>
      </c>
      <c r="E7" s="24">
        <v>1</v>
      </c>
      <c r="F7" s="24">
        <v>0</v>
      </c>
      <c r="G7" s="24">
        <v>0</v>
      </c>
      <c r="H7" s="24" t="s">
        <v>95</v>
      </c>
      <c r="I7" s="24" t="s">
        <v>96</v>
      </c>
      <c r="J7" s="24" t="s">
        <v>97</v>
      </c>
      <c r="K7" s="24" t="s">
        <v>98</v>
      </c>
      <c r="L7" s="24" t="s">
        <v>99</v>
      </c>
      <c r="M7" s="24" t="s">
        <v>100</v>
      </c>
      <c r="N7" s="25" t="s">
        <v>101</v>
      </c>
      <c r="O7" s="25" t="s">
        <v>102</v>
      </c>
      <c r="P7" s="25">
        <v>99.45</v>
      </c>
      <c r="Q7" s="25">
        <v>4620</v>
      </c>
      <c r="R7" s="25">
        <v>2390</v>
      </c>
      <c r="S7" s="25">
        <v>34.69</v>
      </c>
      <c r="T7" s="25">
        <v>68.900000000000006</v>
      </c>
      <c r="U7" s="25">
        <v>2336</v>
      </c>
      <c r="V7" s="25">
        <v>0.98</v>
      </c>
      <c r="W7" s="25">
        <v>2383.67</v>
      </c>
      <c r="X7" s="25">
        <v>91.7</v>
      </c>
      <c r="Y7" s="25">
        <v>93.75</v>
      </c>
      <c r="Z7" s="25">
        <v>92.82</v>
      </c>
      <c r="AA7" s="25">
        <v>88.2</v>
      </c>
      <c r="AB7" s="25">
        <v>96.41</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447.19</v>
      </c>
      <c r="BF7" s="25">
        <v>410</v>
      </c>
      <c r="BG7" s="25">
        <v>375.53</v>
      </c>
      <c r="BH7" s="25">
        <v>343.74</v>
      </c>
      <c r="BI7" s="25">
        <v>318.92</v>
      </c>
      <c r="BJ7" s="25">
        <v>1007.7</v>
      </c>
      <c r="BK7" s="25">
        <v>1018.52</v>
      </c>
      <c r="BL7" s="25">
        <v>949.61</v>
      </c>
      <c r="BM7" s="25">
        <v>918.84</v>
      </c>
      <c r="BN7" s="25">
        <v>955.49</v>
      </c>
      <c r="BO7" s="25">
        <v>982.48</v>
      </c>
      <c r="BP7" s="25">
        <v>51.42</v>
      </c>
      <c r="BQ7" s="25">
        <v>50.85</v>
      </c>
      <c r="BR7" s="25">
        <v>48.05</v>
      </c>
      <c r="BS7" s="25">
        <v>46.76</v>
      </c>
      <c r="BT7" s="25">
        <v>44.15</v>
      </c>
      <c r="BU7" s="25">
        <v>59.22</v>
      </c>
      <c r="BV7" s="25">
        <v>58.79</v>
      </c>
      <c r="BW7" s="25">
        <v>58.41</v>
      </c>
      <c r="BX7" s="25">
        <v>58.27</v>
      </c>
      <c r="BY7" s="25">
        <v>55.15</v>
      </c>
      <c r="BZ7" s="25">
        <v>50.61</v>
      </c>
      <c r="CA7" s="25">
        <v>519.4</v>
      </c>
      <c r="CB7" s="25">
        <v>528.54</v>
      </c>
      <c r="CC7" s="25">
        <v>570.79</v>
      </c>
      <c r="CD7" s="25">
        <v>589.57000000000005</v>
      </c>
      <c r="CE7" s="25">
        <v>622.07000000000005</v>
      </c>
      <c r="CF7" s="25">
        <v>292.89999999999998</v>
      </c>
      <c r="CG7" s="25">
        <v>298.25</v>
      </c>
      <c r="CH7" s="25">
        <v>303.27999999999997</v>
      </c>
      <c r="CI7" s="25">
        <v>303.81</v>
      </c>
      <c r="CJ7" s="25">
        <v>310.26</v>
      </c>
      <c r="CK7" s="25">
        <v>320.83</v>
      </c>
      <c r="CL7" s="25">
        <v>38.44</v>
      </c>
      <c r="CM7" s="25">
        <v>38.159999999999997</v>
      </c>
      <c r="CN7" s="25">
        <v>36.17</v>
      </c>
      <c r="CO7" s="25">
        <v>35.479999999999997</v>
      </c>
      <c r="CP7" s="25">
        <v>34.57</v>
      </c>
      <c r="CQ7" s="25">
        <v>56.76</v>
      </c>
      <c r="CR7" s="25">
        <v>56.04</v>
      </c>
      <c r="CS7" s="25">
        <v>58.52</v>
      </c>
      <c r="CT7" s="25">
        <v>58.88</v>
      </c>
      <c r="CU7" s="25">
        <v>58.16</v>
      </c>
      <c r="CV7" s="25">
        <v>56.15</v>
      </c>
      <c r="CW7" s="25">
        <v>80.959999999999994</v>
      </c>
      <c r="CX7" s="25">
        <v>79.819999999999993</v>
      </c>
      <c r="CY7" s="25">
        <v>80.94</v>
      </c>
      <c r="CZ7" s="25">
        <v>80.22</v>
      </c>
      <c r="DA7" s="25">
        <v>79.12</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0.27</v>
      </c>
      <c r="EI7" s="25">
        <v>0.53</v>
      </c>
      <c r="EJ7" s="25">
        <v>0.71</v>
      </c>
      <c r="EK7" s="25">
        <v>0.72</v>
      </c>
      <c r="EL7" s="25">
        <v>0.71</v>
      </c>
      <c r="EM7" s="25">
        <v>0.55000000000000004</v>
      </c>
      <c r="EN7" s="25">
        <v>0.52</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2">
      <c r="B11">
        <v>4</v>
      </c>
      <c r="C11">
        <v>3</v>
      </c>
      <c r="D11">
        <v>2</v>
      </c>
      <c r="E11">
        <v>1</v>
      </c>
      <c r="F11">
        <v>0</v>
      </c>
      <c r="G11" t="s">
        <v>108</v>
      </c>
    </row>
    <row r="12" spans="1:144" x14ac:dyDescent="0.2">
      <c r="B12">
        <v>1</v>
      </c>
      <c r="C12">
        <v>1</v>
      </c>
      <c r="D12">
        <v>2</v>
      </c>
      <c r="E12">
        <v>3</v>
      </c>
      <c r="F12">
        <v>4</v>
      </c>
      <c r="G12" t="s">
        <v>109</v>
      </c>
    </row>
    <row r="13" spans="1:144" x14ac:dyDescent="0.2">
      <c r="B13" t="s">
        <v>110</v>
      </c>
      <c r="C13" t="s">
        <v>111</v>
      </c>
      <c r="D13" t="s">
        <v>112</v>
      </c>
      <c r="E13" t="s">
        <v>112</v>
      </c>
      <c r="F13" t="s">
        <v>111</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2024-02-03T00:18:29Z</cp:lastPrinted>
  <dcterms:created xsi:type="dcterms:W3CDTF">2023-12-05T01:06:59Z</dcterms:created>
  <dcterms:modified xsi:type="dcterms:W3CDTF">2024-02-03T02:11:12Z</dcterms:modified>
  <cp:category/>
</cp:coreProperties>
</file>