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owner\Desktop\"/>
    </mc:Choice>
  </mc:AlternateContent>
  <xr:revisionPtr revIDLastSave="0" documentId="13_ncr:1_{0A82C8DB-91EB-4ED2-8D9E-CDC127FAA31B}" xr6:coauthVersionLast="36" xr6:coauthVersionMax="36" xr10:uidLastSave="{00000000-0000-0000-0000-000000000000}"/>
  <workbookProtection workbookAlgorithmName="SHA-512" workbookHashValue="PWfVCCFgOLSL0jrEMCy9QxjAAxo2jz8sWlZmP5o4QCzKHSb7cBHTpON5JRmTt3AlEJva0e7gitYKmgOdI+XX6g==" workbookSaltValue="r0Htp94z830kOXwbbZfvSw==" workbookSpinCount="100000" lockStructure="1"/>
  <bookViews>
    <workbookView xWindow="0" yWindow="0" windowWidth="12060" windowHeight="80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W10" i="4" s="1"/>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BB10" i="4"/>
  <c r="AL10" i="4"/>
  <c r="I10" i="4"/>
  <c r="BB8" i="4"/>
  <c r="AD8" i="4"/>
  <c r="W8" i="4"/>
  <c r="P8" i="4"/>
  <c r="I8" i="4"/>
  <c r="B8" i="4"/>
  <c r="B6" i="4"/>
</calcChain>
</file>

<file path=xl/sharedStrings.xml><?xml version="1.0" encoding="utf-8"?>
<sst xmlns="http://schemas.openxmlformats.org/spreadsheetml/2006/main" count="233" uniqueCount="119">
  <si>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</si>
  <si>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</si>
  <si>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</si>
  <si>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</si>
  <si>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</si>
  <si>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</si>
  <si>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</si>
  <si>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</si>
  <si>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</si>
  <si>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</si>
  <si>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</si>
  <si>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</si>
  <si>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</si>
  <si>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</si>
  <si>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</si>
  <si>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</si>
  <si>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</si>
  <si>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</si>
  <si>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</si>
  <si>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</si>
  <si>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</si>
  <si>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</si>
  <si>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</si>
  <si>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</si>
  <si>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</si>
  <si>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</si>
  <si>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</si>
  <si>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</si>
  <si>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</si>
  <si>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</si>
  <si>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</si>
  <si>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</si>
  <si>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</si>
  <si>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</si>
  <si>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</si>
  <si>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</si>
  <si>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</si>
  <si>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</si>
  <si>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</si>
  <si>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</si>
  <si>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</si>
  <si>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</si>
  <si>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</si>
  <si>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</si>
  <si>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</si>
  <si>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</si>
  <si>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</si>
  <si>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</si>
  <si>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</si>
  <si>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</si>
  <si>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</si>
  <si>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</si>
  <si>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</si>
  <si>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</si>
  <si>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</si>
  <si>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</si>
  <si>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</si>
  <si>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</si>
  <si>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</si>
  <si>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</si>
  <si>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</si>
  <si>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</si>
  <si>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</si>
  <si>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</si>
  <si>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</si>
  <si>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</si>
  <si>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</si>
  <si>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</si>
  <si>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</si>
  <si>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</si>
  <si>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</si>
  <si>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</si>
  <si>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</si>
  <si>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</si>
  <si>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</si>
  <si>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</si>
  <si>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</si>
  <si>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</si>
  <si>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</si>
  <si>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</si>
  <si>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</si>
  <si>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</si>
  <si>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</si>
  <si>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</si>
  <si>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</si>
  <si>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</si>
  <si>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</si>
  <si>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</si>
  <si>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</si>
  <si>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</si>
  <si>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</si>
  <si>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</si>
  <si>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</si>
  <si>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</si>
  <si>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</si>
  <si>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</si>
  <si>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</si>
  <si>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阿武町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</si>
  <si>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</si>
  <si>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</si>
  <si>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</si>
  <si>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</si>
  <si>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</si>
  <si>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</si>
  <si>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</si>
  <si>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</si>
  <si>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</si>
  <si>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</si>
  <si>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</si>
  <si>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</si>
  <si>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</si>
  <si>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</si>
  <si>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</si>
  <si>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</si>
  <si>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</si>
  <si>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</si>
  <si>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これまでは部分的な修繕により対応してきたが既に法定耐用年数を超えた老朽管、及びここ数年で法定耐用年数を迎える管路の増加が想定されるため、平成３０年度から毎年約３００ｍずつ管路の更新を行うこととし、令和４年度も３３８ｍ更新をした。</t>
    <phoneticPr fontId="4"/>
  </si>
  <si>
    <t>　設備の更新に加え、電気料の高騰により、収益的収支比率は下落したものの、繰入金を必要とせず基金を積み立てることができた。今後施設更新にかかる費用と起債の発生を考慮し料金設定の改定、及び維持管理費の削減を引き続き検討していく。</t>
    <rPh sb="4" eb="6">
      <t>コウシン</t>
    </rPh>
    <rPh sb="7" eb="8">
      <t>クワ</t>
    </rPh>
    <rPh sb="10" eb="13">
      <t>デンキリョウ</t>
    </rPh>
    <rPh sb="14" eb="16">
      <t>コウトウ</t>
    </rPh>
    <rPh sb="28" eb="30">
      <t>ゲラク</t>
    </rPh>
    <phoneticPr fontId="4"/>
  </si>
  <si>
    <t>　令和４年度は、管路及び設備の老朽化による修繕費用が減少したものの、電気代の高騰により給水原価は上昇し、昨年度よりも料金回収率、収益的収支比率が下落した。
　また、企業債残高対給水収益比率は、設備の更新による企業債残高上昇に伴い上がっている。
　老朽管、設備等の修繕費用が今後も減少することは考えにくいため、維持管理費を削減し適宜料金を改正することにより料金回収率を上げ、更新費用を捻出していく。</t>
    <rPh sb="34" eb="37">
      <t>デンキダイ</t>
    </rPh>
    <rPh sb="38" eb="40">
      <t>コウトウ</t>
    </rPh>
    <rPh sb="48" eb="50">
      <t>ジョウショウ</t>
    </rPh>
    <rPh sb="72" eb="74">
      <t>ゲラク</t>
    </rPh>
    <rPh sb="96" eb="98">
      <t>セツビ</t>
    </rPh>
    <rPh sb="99" eb="101">
      <t>コウシン</t>
    </rPh>
    <rPh sb="109" eb="111">
      <t>ジョウショウ</t>
    </rPh>
    <rPh sb="112" eb="113">
      <t>トモナ</t>
    </rPh>
    <rPh sb="114" eb="115">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</si>
</sst>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0.27</c:v>
                </c:pt>
                <c:pt idx="3" formatCode="#,##0.00;&quot;△&quot;#,##0.00;&quot;-&quot;">
                  <c:v>0.4</c:v>
                </c:pt>
                <c:pt idx="4" formatCode="#,##0.00;&quot;△&quot;#,##0.00;&quot;-&quot;">
                  <c:v>0.53</c:v>
                </c:pt>
              </c:numCache>
            </c:numRef>
          </c:val>
          <c:extLst>
            <c:ext xmlns:c16="http://schemas.microsoft.com/office/drawing/2014/chart" uri="{C3380CC4-5D6E-409C-BE32-E72D297353CC}">
              <c16:uniqueId val="{00000000-4B49-4D35-95E0-519E2EF2328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4B49-4D35-95E0-519E2EF2328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58.91</c:v>
                </c:pt>
                <c:pt idx="1">
                  <c:v>62.84</c:v>
                </c:pt>
                <c:pt idx="2">
                  <c:v>62.25</c:v>
                </c:pt>
                <c:pt idx="3">
                  <c:v>59.95</c:v>
                </c:pt>
                <c:pt idx="4">
                  <c:v>58.34</c:v>
                </c:pt>
              </c:numCache>
            </c:numRef>
          </c:val>
          <c:extLst>
            <c:ext xmlns:c16="http://schemas.microsoft.com/office/drawing/2014/chart" uri="{C3380CC4-5D6E-409C-BE32-E72D297353CC}">
              <c16:uniqueId val="{00000000-D1F4-4CC7-902B-678685A5E4D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D1F4-4CC7-902B-678685A5E4D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72.39</c:v>
                </c:pt>
                <c:pt idx="1">
                  <c:v>68.22</c:v>
                </c:pt>
                <c:pt idx="2">
                  <c:v>70.12</c:v>
                </c:pt>
                <c:pt idx="3">
                  <c:v>72.180000000000007</c:v>
                </c:pt>
                <c:pt idx="4">
                  <c:v>73.959999999999994</c:v>
                </c:pt>
              </c:numCache>
            </c:numRef>
          </c:val>
          <c:extLst>
            <c:ext xmlns:c16="http://schemas.microsoft.com/office/drawing/2014/chart" uri="{C3380CC4-5D6E-409C-BE32-E72D297353CC}">
              <c16:uniqueId val="{00000000-ABBA-42B8-AA73-C4A7FE55307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ABBA-42B8-AA73-C4A7FE55307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95.19</c:v>
                </c:pt>
                <c:pt idx="1">
                  <c:v>98.95</c:v>
                </c:pt>
                <c:pt idx="2">
                  <c:v>106.46</c:v>
                </c:pt>
                <c:pt idx="3">
                  <c:v>113.54</c:v>
                </c:pt>
                <c:pt idx="4">
                  <c:v>85.39</c:v>
                </c:pt>
              </c:numCache>
            </c:numRef>
          </c:val>
          <c:extLst>
            <c:ext xmlns:c16="http://schemas.microsoft.com/office/drawing/2014/chart" uri="{C3380CC4-5D6E-409C-BE32-E72D297353CC}">
              <c16:uniqueId val="{00000000-1DC9-4EEE-89F5-4BBA2B7E55A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1DC9-4EEE-89F5-4BBA2B7E55A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D8-4ECE-B0AA-3C88324FA3B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D8-4ECE-B0AA-3C88324FA3B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21-4246-9DE8-D97775EDF0E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21-4246-9DE8-D97775EDF0E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7A-4A9E-B719-FF98B07A7F0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7A-4A9E-B719-FF98B07A7F0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6C-4F02-B6BD-F417E5A7184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6C-4F02-B6BD-F417E5A7184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351.69</c:v>
                </c:pt>
                <c:pt idx="1">
                  <c:v>333.8</c:v>
                </c:pt>
                <c:pt idx="2">
                  <c:v>317.99</c:v>
                </c:pt>
                <c:pt idx="3">
                  <c:v>315.83</c:v>
                </c:pt>
                <c:pt idx="4">
                  <c:v>351.41</c:v>
                </c:pt>
              </c:numCache>
            </c:numRef>
          </c:val>
          <c:extLst>
            <c:ext xmlns:c16="http://schemas.microsoft.com/office/drawing/2014/chart" uri="{C3380CC4-5D6E-409C-BE32-E72D297353CC}">
              <c16:uniqueId val="{00000000-7D20-46D5-9749-34957EF933A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7D20-46D5-9749-34957EF933A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93.96</c:v>
                </c:pt>
                <c:pt idx="1">
                  <c:v>95.82</c:v>
                </c:pt>
                <c:pt idx="2">
                  <c:v>106.45</c:v>
                </c:pt>
                <c:pt idx="3">
                  <c:v>113.54</c:v>
                </c:pt>
                <c:pt idx="4">
                  <c:v>85.39</c:v>
                </c:pt>
              </c:numCache>
            </c:numRef>
          </c:val>
          <c:extLst>
            <c:ext xmlns:c16="http://schemas.microsoft.com/office/drawing/2014/chart" uri="{C3380CC4-5D6E-409C-BE32-E72D297353CC}">
              <c16:uniqueId val="{00000000-E5BC-4DC1-9F28-23CE8210AA0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E5BC-4DC1-9F28-23CE8210AA0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198.88</c:v>
                </c:pt>
                <c:pt idx="1">
                  <c:v>196.01</c:v>
                </c:pt>
                <c:pt idx="2">
                  <c:v>178.16</c:v>
                </c:pt>
                <c:pt idx="3">
                  <c:v>167.31</c:v>
                </c:pt>
                <c:pt idx="4">
                  <c:v>223.95</c:v>
                </c:pt>
              </c:numCache>
            </c:numRef>
          </c:val>
          <c:extLst>
            <c:ext xmlns:c16="http://schemas.microsoft.com/office/drawing/2014/chart" uri="{C3380CC4-5D6E-409C-BE32-E72D297353CC}">
              <c16:uniqueId val="{00000000-FE76-46FD-9032-2A699E02A94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FE76-46FD-9032-2A699E02A94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row>
    <row r="3" spans="1:78" ht="9.75" customHeight="1" x14ac:dyDescent="0.15">
      <c r="A3" s="2"/>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row>
    <row r="4" spans="1:78" ht="9.75" customHeight="1" x14ac:dyDescent="0.15">
      <c r="A4" s="2"/>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7" t="str">
        <f>データ!H6</f>
        <v>山口県　阿武町</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8" t="s">
        <v>1</v>
      </c>
      <c r="C7" s="38"/>
      <c r="D7" s="38"/>
      <c r="E7" s="38"/>
      <c r="F7" s="38"/>
      <c r="G7" s="38"/>
      <c r="H7" s="38"/>
      <c r="I7" s="38" t="s">
        <v>2</v>
      </c>
      <c r="J7" s="38"/>
      <c r="K7" s="38"/>
      <c r="L7" s="38"/>
      <c r="M7" s="38"/>
      <c r="N7" s="38"/>
      <c r="O7" s="38"/>
      <c r="P7" s="38" t="s">
        <v>3</v>
      </c>
      <c r="Q7" s="38"/>
      <c r="R7" s="38"/>
      <c r="S7" s="38"/>
      <c r="T7" s="38"/>
      <c r="U7" s="38"/>
      <c r="V7" s="38"/>
      <c r="W7" s="38" t="s">
        <v>4</v>
      </c>
      <c r="X7" s="38"/>
      <c r="Y7" s="38"/>
      <c r="Z7" s="38"/>
      <c r="AA7" s="38"/>
      <c r="AB7" s="38"/>
      <c r="AC7" s="38"/>
      <c r="AD7" s="38" t="s">
        <v>5</v>
      </c>
      <c r="AE7" s="38"/>
      <c r="AF7" s="38"/>
      <c r="AG7" s="38"/>
      <c r="AH7" s="38"/>
      <c r="AI7" s="38"/>
      <c r="AJ7" s="38"/>
      <c r="AK7" s="2"/>
      <c r="AL7" s="38" t="s">
        <v>6</v>
      </c>
      <c r="AM7" s="38"/>
      <c r="AN7" s="38"/>
      <c r="AO7" s="38"/>
      <c r="AP7" s="38"/>
      <c r="AQ7" s="38"/>
      <c r="AR7" s="38"/>
      <c r="AS7" s="38"/>
      <c r="AT7" s="38" t="s">
        <v>7</v>
      </c>
      <c r="AU7" s="38"/>
      <c r="AV7" s="38"/>
      <c r="AW7" s="38"/>
      <c r="AX7" s="38"/>
      <c r="AY7" s="38"/>
      <c r="AZ7" s="38"/>
      <c r="BA7" s="38"/>
      <c r="BB7" s="38" t="s">
        <v>8</v>
      </c>
      <c r="BC7" s="38"/>
      <c r="BD7" s="38"/>
      <c r="BE7" s="38"/>
      <c r="BF7" s="38"/>
      <c r="BG7" s="38"/>
      <c r="BH7" s="38"/>
      <c r="BI7" s="38"/>
      <c r="BJ7" s="3"/>
      <c r="BK7" s="3"/>
      <c r="BL7" s="39" t="s">
        <v>9</v>
      </c>
      <c r="BM7" s="40"/>
      <c r="BN7" s="40"/>
      <c r="BO7" s="40"/>
      <c r="BP7" s="40"/>
      <c r="BQ7" s="40"/>
      <c r="BR7" s="40"/>
      <c r="BS7" s="40"/>
      <c r="BT7" s="40"/>
      <c r="BU7" s="40"/>
      <c r="BV7" s="40"/>
      <c r="BW7" s="40"/>
      <c r="BX7" s="40"/>
      <c r="BY7" s="41"/>
    </row>
    <row r="8" spans="1:78" ht="18.75" customHeight="1" x14ac:dyDescent="0.15">
      <c r="A8" s="2"/>
      <c r="B8" s="42" t="str">
        <f>データ!$I$6</f>
        <v>法非適用</v>
      </c>
      <c r="C8" s="42"/>
      <c r="D8" s="42"/>
      <c r="E8" s="42"/>
      <c r="F8" s="42"/>
      <c r="G8" s="42"/>
      <c r="H8" s="42"/>
      <c r="I8" s="42" t="str">
        <f>データ!$J$6</f>
        <v>水道事業</v>
      </c>
      <c r="J8" s="42"/>
      <c r="K8" s="42"/>
      <c r="L8" s="42"/>
      <c r="M8" s="42"/>
      <c r="N8" s="42"/>
      <c r="O8" s="42"/>
      <c r="P8" s="42" t="str">
        <f>データ!$K$6</f>
        <v>簡易水道事業</v>
      </c>
      <c r="Q8" s="42"/>
      <c r="R8" s="42"/>
      <c r="S8" s="42"/>
      <c r="T8" s="42"/>
      <c r="U8" s="42"/>
      <c r="V8" s="42"/>
      <c r="W8" s="42" t="str">
        <f>データ!$L$6</f>
        <v>D3</v>
      </c>
      <c r="X8" s="42"/>
      <c r="Y8" s="42"/>
      <c r="Z8" s="42"/>
      <c r="AA8" s="42"/>
      <c r="AB8" s="42"/>
      <c r="AC8" s="42"/>
      <c r="AD8" s="42" t="str">
        <f>データ!$M$6</f>
        <v>非設置</v>
      </c>
      <c r="AE8" s="42"/>
      <c r="AF8" s="42"/>
      <c r="AG8" s="42"/>
      <c r="AH8" s="42"/>
      <c r="AI8" s="42"/>
      <c r="AJ8" s="42"/>
      <c r="AK8" s="2"/>
      <c r="AL8" s="43">
        <f>データ!$R$6</f>
        <v>3072</v>
      </c>
      <c r="AM8" s="43"/>
      <c r="AN8" s="43"/>
      <c r="AO8" s="43"/>
      <c r="AP8" s="43"/>
      <c r="AQ8" s="43"/>
      <c r="AR8" s="43"/>
      <c r="AS8" s="43"/>
      <c r="AT8" s="44">
        <f>データ!$S$6</f>
        <v>115.95</v>
      </c>
      <c r="AU8" s="44"/>
      <c r="AV8" s="44"/>
      <c r="AW8" s="44"/>
      <c r="AX8" s="44"/>
      <c r="AY8" s="44"/>
      <c r="AZ8" s="44"/>
      <c r="BA8" s="44"/>
      <c r="BB8" s="44">
        <f>データ!$T$6</f>
        <v>26.49</v>
      </c>
      <c r="BC8" s="44"/>
      <c r="BD8" s="44"/>
      <c r="BE8" s="44"/>
      <c r="BF8" s="44"/>
      <c r="BG8" s="44"/>
      <c r="BH8" s="44"/>
      <c r="BI8" s="44"/>
      <c r="BJ8" s="3"/>
      <c r="BK8" s="3"/>
      <c r="BL8" s="45" t="s">
        <v>10</v>
      </c>
      <c r="BM8" s="46"/>
      <c r="BN8" s="47" t="s">
        <v>11</v>
      </c>
      <c r="BO8" s="47"/>
      <c r="BP8" s="47"/>
      <c r="BQ8" s="47"/>
      <c r="BR8" s="47"/>
      <c r="BS8" s="47"/>
      <c r="BT8" s="47"/>
      <c r="BU8" s="47"/>
      <c r="BV8" s="47"/>
      <c r="BW8" s="47"/>
      <c r="BX8" s="47"/>
      <c r="BY8" s="48"/>
    </row>
    <row r="9" spans="1:78" ht="18.75" customHeight="1" x14ac:dyDescent="0.15">
      <c r="A9" s="2"/>
      <c r="B9" s="38" t="s">
        <v>12</v>
      </c>
      <c r="C9" s="38"/>
      <c r="D9" s="38"/>
      <c r="E9" s="38"/>
      <c r="F9" s="38"/>
      <c r="G9" s="38"/>
      <c r="H9" s="38"/>
      <c r="I9" s="38" t="s">
        <v>13</v>
      </c>
      <c r="J9" s="38"/>
      <c r="K9" s="38"/>
      <c r="L9" s="38"/>
      <c r="M9" s="38"/>
      <c r="N9" s="38"/>
      <c r="O9" s="38"/>
      <c r="P9" s="38" t="s">
        <v>14</v>
      </c>
      <c r="Q9" s="38"/>
      <c r="R9" s="38"/>
      <c r="S9" s="38"/>
      <c r="T9" s="38"/>
      <c r="U9" s="38"/>
      <c r="V9" s="38"/>
      <c r="W9" s="38" t="s">
        <v>15</v>
      </c>
      <c r="X9" s="38"/>
      <c r="Y9" s="38"/>
      <c r="Z9" s="38"/>
      <c r="AA9" s="38"/>
      <c r="AB9" s="38"/>
      <c r="AC9" s="38"/>
      <c r="AD9" s="2"/>
      <c r="AE9" s="2"/>
      <c r="AF9" s="2"/>
      <c r="AG9" s="2"/>
      <c r="AH9" s="3"/>
      <c r="AI9" s="2"/>
      <c r="AJ9" s="2"/>
      <c r="AK9" s="2"/>
      <c r="AL9" s="38" t="s">
        <v>16</v>
      </c>
      <c r="AM9" s="38"/>
      <c r="AN9" s="38"/>
      <c r="AO9" s="38"/>
      <c r="AP9" s="38"/>
      <c r="AQ9" s="38"/>
      <c r="AR9" s="38"/>
      <c r="AS9" s="38"/>
      <c r="AT9" s="38" t="s">
        <v>17</v>
      </c>
      <c r="AU9" s="38"/>
      <c r="AV9" s="38"/>
      <c r="AW9" s="38"/>
      <c r="AX9" s="38"/>
      <c r="AY9" s="38"/>
      <c r="AZ9" s="38"/>
      <c r="BA9" s="38"/>
      <c r="BB9" s="38" t="s">
        <v>18</v>
      </c>
      <c r="BC9" s="38"/>
      <c r="BD9" s="38"/>
      <c r="BE9" s="38"/>
      <c r="BF9" s="38"/>
      <c r="BG9" s="38"/>
      <c r="BH9" s="38"/>
      <c r="BI9" s="38"/>
      <c r="BJ9" s="3"/>
      <c r="BK9" s="3"/>
      <c r="BL9" s="49" t="s">
        <v>19</v>
      </c>
      <c r="BM9" s="50"/>
      <c r="BN9" s="51" t="s">
        <v>20</v>
      </c>
      <c r="BO9" s="51"/>
      <c r="BP9" s="51"/>
      <c r="BQ9" s="51"/>
      <c r="BR9" s="51"/>
      <c r="BS9" s="51"/>
      <c r="BT9" s="51"/>
      <c r="BU9" s="51"/>
      <c r="BV9" s="51"/>
      <c r="BW9" s="51"/>
      <c r="BX9" s="51"/>
      <c r="BY9" s="5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66.680000000000007</v>
      </c>
      <c r="Q10" s="44"/>
      <c r="R10" s="44"/>
      <c r="S10" s="44"/>
      <c r="T10" s="44"/>
      <c r="U10" s="44"/>
      <c r="V10" s="44"/>
      <c r="W10" s="43">
        <f>データ!$Q$6</f>
        <v>3380</v>
      </c>
      <c r="X10" s="43"/>
      <c r="Y10" s="43"/>
      <c r="Z10" s="43"/>
      <c r="AA10" s="43"/>
      <c r="AB10" s="43"/>
      <c r="AC10" s="43"/>
      <c r="AD10" s="2"/>
      <c r="AE10" s="2"/>
      <c r="AF10" s="2"/>
      <c r="AG10" s="2"/>
      <c r="AH10" s="2"/>
      <c r="AI10" s="2"/>
      <c r="AJ10" s="2"/>
      <c r="AK10" s="2"/>
      <c r="AL10" s="43">
        <f>データ!$U$6</f>
        <v>2031</v>
      </c>
      <c r="AM10" s="43"/>
      <c r="AN10" s="43"/>
      <c r="AO10" s="43"/>
      <c r="AP10" s="43"/>
      <c r="AQ10" s="43"/>
      <c r="AR10" s="43"/>
      <c r="AS10" s="43"/>
      <c r="AT10" s="44">
        <f>データ!$V$6</f>
        <v>9.6</v>
      </c>
      <c r="AU10" s="44"/>
      <c r="AV10" s="44"/>
      <c r="AW10" s="44"/>
      <c r="AX10" s="44"/>
      <c r="AY10" s="44"/>
      <c r="AZ10" s="44"/>
      <c r="BA10" s="44"/>
      <c r="BB10" s="44">
        <f>データ!$W$6</f>
        <v>211.56</v>
      </c>
      <c r="BC10" s="44"/>
      <c r="BD10" s="44"/>
      <c r="BE10" s="44"/>
      <c r="BF10" s="44"/>
      <c r="BG10" s="44"/>
      <c r="BH10" s="44"/>
      <c r="BI10" s="44"/>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118</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116</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30"/>
      <c r="BM60" s="31"/>
      <c r="BN60" s="31"/>
      <c r="BO60" s="31"/>
      <c r="BP60" s="31"/>
      <c r="BQ60" s="31"/>
      <c r="BR60" s="31"/>
      <c r="BS60" s="31"/>
      <c r="BT60" s="31"/>
      <c r="BU60" s="31"/>
      <c r="BV60" s="31"/>
      <c r="BW60" s="31"/>
      <c r="BX60" s="31"/>
      <c r="BY60" s="31"/>
      <c r="BZ60" s="32"/>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117</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43</v>
      </c>
      <c r="O85" s="13" t="str">
        <f>データ!EN6</f>
        <v>【0.52】</v>
      </c>
    </row>
  </sheetData>
  <sheetProtection algorithmName="SHA-512" hashValue="rPA7rR64MFAXpaQjKmcd//ll2MuokrkG7ncsGAXX7QDxDwJ3QLXKrMxxkAQZFwTtr9a0Q8NqjI7CHFrpHyz6xQ==" saltValue="cFEvWEiMlr10p3sH3M80xg==" spinCount="100000" sheet="1" objects="1" scenarios="1" formatCells="0" formatColumns="0" formatRows="0"/>
  <mergeCells count="48">
    <mergeCell ref="BL16:BZ44"/>
    <mergeCell ref="BL45:BZ46"/>
    <mergeCell ref="B60:BJ61"/>
    <mergeCell ref="BL64:BZ65"/>
    <mergeCell ref="BL47:BZ63"/>
    <mergeCell ref="BB10:BI10"/>
    <mergeCell ref="BL10:BM10"/>
    <mergeCell ref="BN10:BY10"/>
    <mergeCell ref="BL11:BZ13"/>
    <mergeCell ref="B14:BJ15"/>
    <mergeCell ref="BL14:BZ15"/>
    <mergeCell ref="B10:H10"/>
    <mergeCell ref="I10:O10"/>
    <mergeCell ref="P10:V10"/>
    <mergeCell ref="W10:AC10"/>
    <mergeCell ref="AL10:AS10"/>
    <mergeCell ref="AT10:BA10"/>
    <mergeCell ref="BN8:BY8"/>
    <mergeCell ref="B9:H9"/>
    <mergeCell ref="I9:O9"/>
    <mergeCell ref="P9:V9"/>
    <mergeCell ref="W9:AC9"/>
    <mergeCell ref="AL9:AS9"/>
    <mergeCell ref="AT9:BA9"/>
    <mergeCell ref="BB9:BI9"/>
    <mergeCell ref="BL9:BM9"/>
    <mergeCell ref="BN9:BY9"/>
    <mergeCell ref="AD8:AJ8"/>
    <mergeCell ref="AL8:AS8"/>
    <mergeCell ref="AT8:BA8"/>
    <mergeCell ref="BB8:BI8"/>
    <mergeCell ref="BL8:BM8"/>
    <mergeCell ref="BL66:BZ82"/>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2022</v>
      </c>
      <c r="C6" s="20">
        <f t="shared" ref="C6:W6" si="3">C7</f>
        <v>355020</v>
      </c>
      <c r="D6" s="20">
        <f t="shared" si="3"/>
        <v>47</v>
      </c>
      <c r="E6" s="20">
        <f t="shared" si="3"/>
        <v>1</v>
      </c>
      <c r="F6" s="20">
        <f t="shared" si="3"/>
        <v>0</v>
      </c>
      <c r="G6" s="20">
        <f t="shared" si="3"/>
        <v>0</v>
      </c>
      <c r="H6" s="20" t="str">
        <f t="shared" si="3"/>
        <v>山口県　阿武町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66.680000000000007</v>
      </c>
      <c r="Q6" s="21">
        <f t="shared" si="3"/>
        <v>3380</v>
      </c>
      <c r="R6" s="21">
        <f t="shared" si="3"/>
        <v>3072</v>
      </c>
      <c r="S6" s="21">
        <f t="shared" si="3"/>
        <v>115.95</v>
      </c>
      <c r="T6" s="21">
        <f t="shared" si="3"/>
        <v>26.49</v>
      </c>
      <c r="U6" s="21">
        <f t="shared" si="3"/>
        <v>2031</v>
      </c>
      <c r="V6" s="21">
        <f t="shared" si="3"/>
        <v>9.6</v>
      </c>
      <c r="W6" s="21">
        <f t="shared" si="3"/>
        <v>211.56</v>
      </c>
      <c r="X6" s="22">
        <f>IF(X7="",NA(),X7)</f>
        <v>95.19</v>
      </c>
      <c r="Y6" s="22">
        <f t="shared" ref="Y6:AG6" si="4">IF(Y7="",NA(),Y7)</f>
        <v>98.95</v>
      </c>
      <c r="Z6" s="22">
        <f t="shared" si="4"/>
        <v>106.46</v>
      </c>
      <c r="AA6" s="22">
        <f t="shared" si="4"/>
        <v>113.54</v>
      </c>
      <c r="AB6" s="22">
        <f t="shared" si="4"/>
        <v>85.39</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351.69</v>
      </c>
      <c r="BF6" s="22">
        <f t="shared" ref="BF6:BN6" si="7">IF(BF7="",NA(),BF7)</f>
        <v>333.8</v>
      </c>
      <c r="BG6" s="22">
        <f t="shared" si="7"/>
        <v>317.99</v>
      </c>
      <c r="BH6" s="22">
        <f t="shared" si="7"/>
        <v>315.83</v>
      </c>
      <c r="BI6" s="22">
        <f t="shared" si="7"/>
        <v>351.41</v>
      </c>
      <c r="BJ6" s="22">
        <f t="shared" si="7"/>
        <v>1007.7</v>
      </c>
      <c r="BK6" s="22">
        <f t="shared" si="7"/>
        <v>1018.52</v>
      </c>
      <c r="BL6" s="22">
        <f t="shared" si="7"/>
        <v>949.61</v>
      </c>
      <c r="BM6" s="22">
        <f t="shared" si="7"/>
        <v>918.84</v>
      </c>
      <c r="BN6" s="22">
        <f t="shared" si="7"/>
        <v>955.49</v>
      </c>
      <c r="BO6" s="21" t="str">
        <f>IF(BO7="","",IF(BO7="-","【-】","【"&amp;SUBSTITUTE(TEXT(BO7,"#,##0.00"),"-","△")&amp;"】"))</f>
        <v>【982.48】</v>
      </c>
      <c r="BP6" s="22">
        <f>IF(BP7="",NA(),BP7)</f>
        <v>93.96</v>
      </c>
      <c r="BQ6" s="22">
        <f t="shared" ref="BQ6:BY6" si="8">IF(BQ7="",NA(),BQ7)</f>
        <v>95.82</v>
      </c>
      <c r="BR6" s="22">
        <f t="shared" si="8"/>
        <v>106.45</v>
      </c>
      <c r="BS6" s="22">
        <f t="shared" si="8"/>
        <v>113.54</v>
      </c>
      <c r="BT6" s="22">
        <f t="shared" si="8"/>
        <v>85.39</v>
      </c>
      <c r="BU6" s="22">
        <f t="shared" si="8"/>
        <v>59.22</v>
      </c>
      <c r="BV6" s="22">
        <f t="shared" si="8"/>
        <v>58.79</v>
      </c>
      <c r="BW6" s="22">
        <f t="shared" si="8"/>
        <v>58.41</v>
      </c>
      <c r="BX6" s="22">
        <f t="shared" si="8"/>
        <v>58.27</v>
      </c>
      <c r="BY6" s="22">
        <f t="shared" si="8"/>
        <v>55.15</v>
      </c>
      <c r="BZ6" s="21" t="str">
        <f>IF(BZ7="","",IF(BZ7="-","【-】","【"&amp;SUBSTITUTE(TEXT(BZ7,"#,##0.00"),"-","△")&amp;"】"))</f>
        <v>【50.61】</v>
      </c>
      <c r="CA6" s="22">
        <f>IF(CA7="",NA(),CA7)</f>
        <v>198.88</v>
      </c>
      <c r="CB6" s="22">
        <f t="shared" ref="CB6:CJ6" si="9">IF(CB7="",NA(),CB7)</f>
        <v>196.01</v>
      </c>
      <c r="CC6" s="22">
        <f t="shared" si="9"/>
        <v>178.16</v>
      </c>
      <c r="CD6" s="22">
        <f t="shared" si="9"/>
        <v>167.31</v>
      </c>
      <c r="CE6" s="22">
        <f t="shared" si="9"/>
        <v>223.95</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58.91</v>
      </c>
      <c r="CM6" s="22">
        <f t="shared" ref="CM6:CU6" si="10">IF(CM7="",NA(),CM7)</f>
        <v>62.84</v>
      </c>
      <c r="CN6" s="22">
        <f t="shared" si="10"/>
        <v>62.25</v>
      </c>
      <c r="CO6" s="22">
        <f t="shared" si="10"/>
        <v>59.95</v>
      </c>
      <c r="CP6" s="22">
        <f t="shared" si="10"/>
        <v>58.34</v>
      </c>
      <c r="CQ6" s="22">
        <f t="shared" si="10"/>
        <v>56.76</v>
      </c>
      <c r="CR6" s="22">
        <f t="shared" si="10"/>
        <v>56.04</v>
      </c>
      <c r="CS6" s="22">
        <f t="shared" si="10"/>
        <v>58.52</v>
      </c>
      <c r="CT6" s="22">
        <f t="shared" si="10"/>
        <v>58.88</v>
      </c>
      <c r="CU6" s="22">
        <f t="shared" si="10"/>
        <v>58.16</v>
      </c>
      <c r="CV6" s="21" t="str">
        <f>IF(CV7="","",IF(CV7="-","【-】","【"&amp;SUBSTITUTE(TEXT(CV7,"#,##0.00"),"-","△")&amp;"】"))</f>
        <v>【56.15】</v>
      </c>
      <c r="CW6" s="22">
        <f>IF(CW7="",NA(),CW7)</f>
        <v>72.39</v>
      </c>
      <c r="CX6" s="22">
        <f t="shared" ref="CX6:DF6" si="11">IF(CX7="",NA(),CX7)</f>
        <v>68.22</v>
      </c>
      <c r="CY6" s="22">
        <f t="shared" si="11"/>
        <v>70.12</v>
      </c>
      <c r="CZ6" s="22">
        <f t="shared" si="11"/>
        <v>72.180000000000007</v>
      </c>
      <c r="DA6" s="22">
        <f t="shared" si="11"/>
        <v>73.959999999999994</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0.27</v>
      </c>
      <c r="EG6" s="22">
        <f t="shared" si="14"/>
        <v>0.4</v>
      </c>
      <c r="EH6" s="22">
        <f t="shared" si="14"/>
        <v>0.53</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355020</v>
      </c>
      <c r="D7" s="24">
        <v>47</v>
      </c>
      <c r="E7" s="24">
        <v>1</v>
      </c>
      <c r="F7" s="24">
        <v>0</v>
      </c>
      <c r="G7" s="24">
        <v>0</v>
      </c>
      <c r="H7" s="24" t="s">
        <v>97</v>
      </c>
      <c r="I7" s="24" t="s">
        <v>98</v>
      </c>
      <c r="J7" s="24" t="s">
        <v>99</v>
      </c>
      <c r="K7" s="24" t="s">
        <v>100</v>
      </c>
      <c r="L7" s="24" t="s">
        <v>101</v>
      </c>
      <c r="M7" s="24" t="s">
        <v>102</v>
      </c>
      <c r="N7" s="25" t="s">
        <v>103</v>
      </c>
      <c r="O7" s="25" t="s">
        <v>104</v>
      </c>
      <c r="P7" s="25">
        <v>66.680000000000007</v>
      </c>
      <c r="Q7" s="25">
        <v>3380</v>
      </c>
      <c r="R7" s="25">
        <v>3072</v>
      </c>
      <c r="S7" s="25">
        <v>115.95</v>
      </c>
      <c r="T7" s="25">
        <v>26.49</v>
      </c>
      <c r="U7" s="25">
        <v>2031</v>
      </c>
      <c r="V7" s="25">
        <v>9.6</v>
      </c>
      <c r="W7" s="25">
        <v>211.56</v>
      </c>
      <c r="X7" s="25">
        <v>95.19</v>
      </c>
      <c r="Y7" s="25">
        <v>98.95</v>
      </c>
      <c r="Z7" s="25">
        <v>106.46</v>
      </c>
      <c r="AA7" s="25">
        <v>113.54</v>
      </c>
      <c r="AB7" s="25">
        <v>85.39</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351.69</v>
      </c>
      <c r="BF7" s="25">
        <v>333.8</v>
      </c>
      <c r="BG7" s="25">
        <v>317.99</v>
      </c>
      <c r="BH7" s="25">
        <v>315.83</v>
      </c>
      <c r="BI7" s="25">
        <v>351.41</v>
      </c>
      <c r="BJ7" s="25">
        <v>1007.7</v>
      </c>
      <c r="BK7" s="25">
        <v>1018.52</v>
      </c>
      <c r="BL7" s="25">
        <v>949.61</v>
      </c>
      <c r="BM7" s="25">
        <v>918.84</v>
      </c>
      <c r="BN7" s="25">
        <v>955.49</v>
      </c>
      <c r="BO7" s="25">
        <v>982.48</v>
      </c>
      <c r="BP7" s="25">
        <v>93.96</v>
      </c>
      <c r="BQ7" s="25">
        <v>95.82</v>
      </c>
      <c r="BR7" s="25">
        <v>106.45</v>
      </c>
      <c r="BS7" s="25">
        <v>113.54</v>
      </c>
      <c r="BT7" s="25">
        <v>85.39</v>
      </c>
      <c r="BU7" s="25">
        <v>59.22</v>
      </c>
      <c r="BV7" s="25">
        <v>58.79</v>
      </c>
      <c r="BW7" s="25">
        <v>58.41</v>
      </c>
      <c r="BX7" s="25">
        <v>58.27</v>
      </c>
      <c r="BY7" s="25">
        <v>55.15</v>
      </c>
      <c r="BZ7" s="25">
        <v>50.61</v>
      </c>
      <c r="CA7" s="25">
        <v>198.88</v>
      </c>
      <c r="CB7" s="25">
        <v>196.01</v>
      </c>
      <c r="CC7" s="25">
        <v>178.16</v>
      </c>
      <c r="CD7" s="25">
        <v>167.31</v>
      </c>
      <c r="CE7" s="25">
        <v>223.95</v>
      </c>
      <c r="CF7" s="25">
        <v>292.89999999999998</v>
      </c>
      <c r="CG7" s="25">
        <v>298.25</v>
      </c>
      <c r="CH7" s="25">
        <v>303.27999999999997</v>
      </c>
      <c r="CI7" s="25">
        <v>303.81</v>
      </c>
      <c r="CJ7" s="25">
        <v>310.26</v>
      </c>
      <c r="CK7" s="25">
        <v>320.83</v>
      </c>
      <c r="CL7" s="25">
        <v>58.91</v>
      </c>
      <c r="CM7" s="25">
        <v>62.84</v>
      </c>
      <c r="CN7" s="25">
        <v>62.25</v>
      </c>
      <c r="CO7" s="25">
        <v>59.95</v>
      </c>
      <c r="CP7" s="25">
        <v>58.34</v>
      </c>
      <c r="CQ7" s="25">
        <v>56.76</v>
      </c>
      <c r="CR7" s="25">
        <v>56.04</v>
      </c>
      <c r="CS7" s="25">
        <v>58.52</v>
      </c>
      <c r="CT7" s="25">
        <v>58.88</v>
      </c>
      <c r="CU7" s="25">
        <v>58.16</v>
      </c>
      <c r="CV7" s="25">
        <v>56.15</v>
      </c>
      <c r="CW7" s="25">
        <v>72.39</v>
      </c>
      <c r="CX7" s="25">
        <v>68.22</v>
      </c>
      <c r="CY7" s="25">
        <v>70.12</v>
      </c>
      <c r="CZ7" s="25">
        <v>72.180000000000007</v>
      </c>
      <c r="DA7" s="25">
        <v>73.959999999999994</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0.27</v>
      </c>
      <c r="EG7" s="25">
        <v>0.4</v>
      </c>
      <c r="EH7" s="25">
        <v>0.53</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110</v>
      </c>
    </row>
    <row r="12" spans="1:144" x14ac:dyDescent="0.15">
      <c r="B12">
        <v>1</v>
      </c>
      <c r="C12">
        <v>1</v>
      </c>
      <c r="D12">
        <v>2</v>
      </c>
      <c r="E12">
        <v>3</v>
      </c>
      <c r="F12">
        <v>4</v>
      </c>
      <c r="G12" t="s">
        <v>111</v>
      </c>
    </row>
    <row r="13" spans="1:144" x14ac:dyDescent="0.15">
      <c r="B13" t="s">
        <v>112</v>
      </c>
      <c r="C13" t="s">
        <v>113</v>
      </c>
      <c r="D13" t="s">
        <v>113</v>
      </c>
      <c r="E13" t="s">
        <v>114</v>
      </c>
      <c r="F13" t="s">
        <v>113</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2023-12-05T01:06:59Z</dcterms:created>
  <dcterms:modified xsi:type="dcterms:W3CDTF">2024-02-16T01:59:01Z</dcterms:modified>
  <cp:category/>
</cp:coreProperties>
</file>