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 共有\工業用水道事業\05 照会・回答、通知・お知らせ\01 照会・回答\令和５年度\05その他\R06.01.18【県市町課】公営企業に係る経営比較分析表（令和４年度決算）の分析等について\"/>
    </mc:Choice>
  </mc:AlternateContent>
  <workbookProtection workbookAlgorithmName="SHA-512" workbookHashValue="TWV8bAaFuXUBuzp/4aobXq/o8Dn7JyKXMJKbCQs0QSSpkMP0K6VL+tF4CirhikG2qhUGlkR0zb19CyhBBo5sEQ==" workbookSaltValue="gfqS+T4Cbeo9BmnilX3n/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CU11" i="5" s="1"/>
  <c r="CS6" i="5"/>
  <c r="CT11" i="5" s="1"/>
  <c r="CR6" i="5"/>
  <c r="CQ6" i="5"/>
  <c r="CM12" i="5" s="1"/>
  <c r="CP6" i="5"/>
  <c r="CL12" i="5" s="1"/>
  <c r="CO6" i="5"/>
  <c r="CK12" i="5" s="1"/>
  <c r="CN6" i="5"/>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CA11" i="5"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BC11" i="5"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AI11" i="5" s="1"/>
  <c r="AG6" i="5"/>
  <c r="AH11" i="5" s="1"/>
  <c r="AF6" i="5"/>
  <c r="AE6" i="5"/>
  <c r="AF11" i="5" s="1"/>
  <c r="AD6" i="5"/>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GJ90" i="4"/>
  <c r="FI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Z55" i="4"/>
  <c r="OF55" i="4"/>
  <c r="LT55" i="4"/>
  <c r="KZ55" i="4"/>
  <c r="KF55" i="4"/>
  <c r="HT55" i="4"/>
  <c r="GZ55" i="4"/>
  <c r="GF55" i="4"/>
  <c r="FL55" i="4"/>
  <c r="ER55" i="4"/>
  <c r="CZ55" i="4"/>
  <c r="CF55" i="4"/>
  <c r="AR55" i="4"/>
  <c r="X55" i="4"/>
  <c r="RH54" i="4"/>
  <c r="QN54" i="4"/>
  <c r="PT54" i="4"/>
  <c r="OZ54" i="4"/>
  <c r="OF54" i="4"/>
  <c r="MN54" i="4"/>
  <c r="LT54" i="4"/>
  <c r="KZ54" i="4"/>
  <c r="KF54" i="4"/>
  <c r="JL54" i="4"/>
  <c r="HT54" i="4"/>
  <c r="GZ54" i="4"/>
  <c r="FL54" i="4"/>
  <c r="ER54" i="4"/>
  <c r="CZ54" i="4"/>
  <c r="CF54" i="4"/>
  <c r="AR54" i="4"/>
  <c r="X54" i="4"/>
  <c r="QN33" i="4"/>
  <c r="PT33" i="4"/>
  <c r="OZ33" i="4"/>
  <c r="MN33" i="4"/>
  <c r="LT33" i="4"/>
  <c r="KZ33" i="4"/>
  <c r="KF33" i="4"/>
  <c r="JL33" i="4"/>
  <c r="HT33" i="4"/>
  <c r="GZ33" i="4"/>
  <c r="ER33" i="4"/>
  <c r="CZ33" i="4"/>
  <c r="CF33" i="4"/>
  <c r="BL33" i="4"/>
  <c r="AR33" i="4"/>
  <c r="X33" i="4"/>
  <c r="RH32" i="4"/>
  <c r="QN32" i="4"/>
  <c r="PT32" i="4"/>
  <c r="OZ32" i="4"/>
  <c r="OF32" i="4"/>
  <c r="LT32" i="4"/>
  <c r="KZ32" i="4"/>
  <c r="KF32" i="4"/>
  <c r="HT32" i="4"/>
  <c r="GZ32" i="4"/>
  <c r="GF32" i="4"/>
  <c r="FL32" i="4"/>
  <c r="ER32" i="4"/>
  <c r="CZ32" i="4"/>
  <c r="CF32" i="4"/>
  <c r="AR32" i="4"/>
  <c r="X32" i="4"/>
  <c r="RH31" i="4"/>
  <c r="QN31" i="4"/>
  <c r="PT31" i="4"/>
  <c r="OZ31" i="4"/>
  <c r="OF31" i="4"/>
  <c r="MN31" i="4"/>
  <c r="LT31" i="4"/>
  <c r="KZ31" i="4"/>
  <c r="KF31" i="4"/>
  <c r="JL31" i="4"/>
  <c r="HT31" i="4"/>
  <c r="GZ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FL33"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OY79"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<sst xmlns="http://schemas.openxmlformats.org/spreadsheetml/2006/main" count="262" uniqueCount="108">
  <si>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</si>
  <si>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</si>
  <si>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</si>
  <si>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</si>
  <si>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</si>
  <si>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</si>
  <si>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</si>
  <si>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</si>
  <si>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</si>
  <si>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</si>
  <si>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</si>
  <si>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</si>
  <si>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</si>
  <si>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</si>
  <si>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</si>
  <si>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</si>
  <si>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</si>
  <si>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</si>
  <si>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</si>
  <si>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</si>
  <si>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</si>
  <si>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</si>
  <si>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</si>
  <si>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</si>
  <si>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</si>
  <si>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</si>
  <si>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</si>
  <si>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</si>
  <si>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</si>
  <si>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</si>
  <si>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</si>
  <si>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</si>
  <si>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</si>
  <si>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</si>
  <si>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</si>
  <si>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</si>
  <si>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</si>
  <si>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</si>
  <si>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</si>
  <si>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</si>
  <si>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</si>
  <si>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</si>
  <si>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</si>
  <si>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</si>
  <si>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</si>
  <si>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</si>
  <si>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</si>
  <si>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</si>
  <si>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</si>
  <si>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</si>
  <si>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</si>
  <si>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</si>
  <si>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</si>
  <si>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</si>
  <si>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</si>
  <si>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</si>
  <si>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</si>
  <si>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</si>
  <si>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</si>
  <si>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</si>
  <si>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</si>
  <si>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</si>
  <si>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</si>
  <si>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</si>
  <si>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</si>
  <si>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</si>
  <si>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</si>
  <si>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</si>
  <si>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</si>
  <si>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</si>
  <si>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</si>
  <si>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</si>
  <si>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</si>
  <si>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</si>
  <si>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</si>
  <si>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</si>
  <si>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</si>
  <si>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</si>
  <si>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</si>
  <si>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</si>
  <si>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</si>
  <si>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</si>
  <si>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</si>
  <si>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</si>
  <si>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</si>
  <si>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</si>
  <si>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</si>
  <si>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</si>
  <si>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</si>
  <si>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352012</t>
  </si>
  <si>
    <t>46</t>
  </si>
  <si>
    <t>02</t>
  </si>
  <si>
    <t>0</t>
  </si>
  <si>
    <t>000</t>
  </si>
  <si>
    <t>山口県　下関市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</si>
  <si>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</si>
  <si>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</si>
  <si>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</si>
  <si>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</si>
  <si>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</si>
  <si>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</si>
  <si>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</si>
  <si>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</si>
  <si>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</si>
  <si>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</si>
  <si>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経常収支比率については、前年度と比較して低下したものの、100%を上回っており、単年度収支は黒字となっている。また、累積欠損金は発生しておらず、料金回収率も100％を上回っている。
  流動比率については、前年度と比較して大きく低下したが、依然100％を上回っていることから、短期的な債務に関する支払い能力は確保されている。
　給水原価については、類似団体平均値と比較して高い水準で推移していたが、令和3年度以降は、類似団体平均値よりも若干低い水準となっている。
  施設利用率・契約率についても、契約水量の増量に伴い、令和3年度以降、大きく上昇し、好転している。
</t>
    <rPh sb="2" eb="4">
      <t>ケイジョウ</t>
    </rPh>
    <rPh sb="4" eb="6">
      <t>シュウシ</t>
    </rPh>
    <rPh sb="6" eb="8">
      <t>ヒリツ</t>
    </rPh>
    <rPh sb="48" eb="49">
      <t>クロ</t>
    </rPh>
    <rPh sb="49" eb="50">
      <t>ジ</t>
    </rPh>
    <rPh sb="105" eb="108">
      <t>ゼンネンド</t>
    </rPh>
    <rPh sb="109" eb="111">
      <t>ヒカク</t>
    </rPh>
    <rPh sb="113" eb="114">
      <t>オオ</t>
    </rPh>
    <rPh sb="116" eb="118">
      <t>テイカ</t>
    </rPh>
    <rPh sb="122" eb="124">
      <t>イゼン</t>
    </rPh>
    <rPh sb="129" eb="131">
      <t>ウワマワ</t>
    </rPh>
    <rPh sb="201" eb="203">
      <t>レイワ</t>
    </rPh>
    <rPh sb="204" eb="206">
      <t>ネンド</t>
    </rPh>
    <rPh sb="206" eb="208">
      <t>イコウ</t>
    </rPh>
    <rPh sb="220" eb="222">
      <t>ジャッカン</t>
    </rPh>
    <rPh sb="277" eb="279">
      <t>コウテン</t>
    </rPh>
    <phoneticPr fontId="5"/>
  </si>
  <si>
    <t xml:space="preserve">　有形固定資産減価償却率については、前年度と比較して低下したものの、類似団体平均値との比較では依然高い水準で推移しており、施設全体の老朽化が進んでいることを示している。
　管路経年化率については、事業創設当初である昭和44年、45年に布設した管路の多くが未更新となっているため、法定耐用年数を超過している管路が75％を上回っている。
  管路更新率については、配水管路の2条化事業に伴い、既設管の一部のみを更新したため、0.07％となっている。
</t>
    <rPh sb="18" eb="21">
      <t>ゼンネンド</t>
    </rPh>
    <rPh sb="22" eb="24">
      <t>ヒカク</t>
    </rPh>
    <rPh sb="26" eb="28">
      <t>テイカ</t>
    </rPh>
    <rPh sb="43" eb="45">
      <t>ヒカク</t>
    </rPh>
    <rPh sb="47" eb="49">
      <t>イゼン</t>
    </rPh>
    <rPh sb="159" eb="161">
      <t>ウワマワ</t>
    </rPh>
    <rPh sb="191" eb="192">
      <t>トモナ</t>
    </rPh>
    <rPh sb="198" eb="200">
      <t>イチブ</t>
    </rPh>
    <rPh sb="203" eb="205">
      <t>コウシン</t>
    </rPh>
    <phoneticPr fontId="5"/>
  </si>
  <si>
    <t>　本市工業用水道事業は、厳しい財政状況により単年度収支の赤字が続いていたが、近年の契約水量の増量に伴い契約率が大幅に向上し、令和3年度から単年度収支が黒字に転じている。一方、事業創設当初に布設した管路等、施設の老朽化が進んでおり、耐震化適合率も全国平均を大きく下回っているため、今後、施設の更新、耐震化等に要する事業費の増加は避けられない状況である。
　これらの状況を踏まえ、本市では、令和3年3月に策定した「下関市工業用水道事業経営戦略」に基づき、経営基盤の安定化、老朽化施設の更新・耐震化、新規ユーザー開拓による未売水の解消及び財源確保のための料金見直しの検討等、本事業が抱える諸課題に着実に対応し、良質で低廉な工業用水を将来にわたって安定的に供給するという使命を果たしていく必要がある。</t>
    <rPh sb="22" eb="25">
      <t>タンネンド</t>
    </rPh>
    <rPh sb="25" eb="27">
      <t>シュウシ</t>
    </rPh>
    <rPh sb="28" eb="30">
      <t>アカジ</t>
    </rPh>
    <rPh sb="31" eb="32">
      <t>ツヅ</t>
    </rPh>
    <rPh sb="38" eb="40">
      <t>キンネン</t>
    </rPh>
    <rPh sb="49" eb="50">
      <t>トモナ</t>
    </rPh>
    <rPh sb="62" eb="64">
      <t>レイワ</t>
    </rPh>
    <rPh sb="65" eb="67">
      <t>ネンド</t>
    </rPh>
    <rPh sb="91" eb="93">
      <t>トウショ</t>
    </rPh>
    <rPh sb="115" eb="118">
      <t>タイシンカ</t>
    </rPh>
    <rPh sb="118" eb="121">
      <t>テキゴウリツ</t>
    </rPh>
    <rPh sb="122" eb="124">
      <t>ゼンコク</t>
    </rPh>
    <rPh sb="124" eb="126">
      <t>ヘイキン</t>
    </rPh>
    <rPh sb="127" eb="128">
      <t>オオ</t>
    </rPh>
    <rPh sb="130" eb="132">
      <t>シタマワ</t>
    </rPh>
    <rPh sb="139" eb="141">
      <t>コンゴ</t>
    </rPh>
    <rPh sb="142" eb="144">
      <t>シセツ</t>
    </rPh>
    <rPh sb="153" eb="154">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</si>
</sst>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62.32</c:v>
                </c:pt>
                <c:pt idx="1">
                  <c:v>61.63</c:v>
                </c:pt>
                <c:pt idx="2">
                  <c:v>59.31</c:v>
                </c:pt>
                <c:pt idx="3">
                  <c:v>61.05</c:v>
                </c:pt>
                <c:pt idx="4">
                  <c:v>58.03</c:v>
                </c:pt>
              </c:numCache>
            </c:numRef>
          </c:val>
          <c:extLst>
            <c:ext xmlns:c16="http://schemas.microsoft.com/office/drawing/2014/chart" uri="{C3380CC4-5D6E-409C-BE32-E72D297353CC}">
              <c16:uniqueId val="{00000000-947C-47F0-BB66-6CFF0528B4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947C-47F0-BB66-6CFF0528B4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83.75</c:v>
                </c:pt>
                <c:pt idx="1">
                  <c:v>78.98</c:v>
                </c:pt>
                <c:pt idx="2">
                  <c:v>77.66</c:v>
                </c:pt>
                <c:pt idx="3">
                  <c:v>77.66</c:v>
                </c:pt>
                <c:pt idx="4">
                  <c:v>76.91</c:v>
                </c:pt>
              </c:numCache>
            </c:numRef>
          </c:val>
          <c:extLst>
            <c:ext xmlns:c16="http://schemas.microsoft.com/office/drawing/2014/chart" uri="{C3380CC4-5D6E-409C-BE32-E72D297353CC}">
              <c16:uniqueId val="{00000000-D2C5-4BFE-92A1-CC12C0FEAC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D2C5-4BFE-92A1-CC12C0FEAC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7.0000000000000007E-2</c:v>
                </c:pt>
              </c:numCache>
            </c:numRef>
          </c:val>
          <c:extLst>
            <c:ext xmlns:c16="http://schemas.microsoft.com/office/drawing/2014/chart" uri="{C3380CC4-5D6E-409C-BE32-E72D297353CC}">
              <c16:uniqueId val="{00000000-253F-4D9F-B14D-712CA69B49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253F-4D9F-B14D-712CA69B49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1621.22</c:v>
                </c:pt>
                <c:pt idx="1">
                  <c:v>1640.18</c:v>
                </c:pt>
                <c:pt idx="2">
                  <c:v>1212.29</c:v>
                </c:pt>
                <c:pt idx="3">
                  <c:v>1075.23</c:v>
                </c:pt>
                <c:pt idx="4">
                  <c:v>546.05999999999995</c:v>
                </c:pt>
              </c:numCache>
            </c:numRef>
          </c:val>
          <c:extLst>
            <c:ext xmlns:c16="http://schemas.microsoft.com/office/drawing/2014/chart" uri="{C3380CC4-5D6E-409C-BE32-E72D297353CC}">
              <c16:uniqueId val="{00000000-4B8B-4C11-9949-2DA5F042E0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4B8B-4C11-9949-2DA5F042E0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3E-4CBA-8141-65C5A70AF0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F53E-4CBA-8141-65C5A70AF0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92</c:v>
                </c:pt>
                <c:pt idx="1">
                  <c:v>94.47</c:v>
                </c:pt>
                <c:pt idx="2">
                  <c:v>78.03</c:v>
                </c:pt>
                <c:pt idx="3">
                  <c:v>105.36</c:v>
                </c:pt>
                <c:pt idx="4">
                  <c:v>101.29</c:v>
                </c:pt>
              </c:numCache>
            </c:numRef>
          </c:val>
          <c:extLst>
            <c:ext xmlns:c16="http://schemas.microsoft.com/office/drawing/2014/chart" uri="{C3380CC4-5D6E-409C-BE32-E72D297353CC}">
              <c16:uniqueId val="{00000000-FCCF-48BA-B265-3126312336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FCCF-48BA-B265-3126312336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35.79</c:v>
                </c:pt>
                <c:pt idx="1">
                  <c:v>34.85</c:v>
                </c:pt>
                <c:pt idx="2">
                  <c:v>42.2</c:v>
                </c:pt>
                <c:pt idx="3">
                  <c:v>31.26</c:v>
                </c:pt>
                <c:pt idx="4">
                  <c:v>32.520000000000003</c:v>
                </c:pt>
              </c:numCache>
            </c:numRef>
          </c:val>
          <c:extLst>
            <c:ext xmlns:c16="http://schemas.microsoft.com/office/drawing/2014/chart" uri="{C3380CC4-5D6E-409C-BE32-E72D297353CC}">
              <c16:uniqueId val="{00000000-D0BF-4B7C-968F-44A4F19D75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D0BF-4B7C-968F-44A4F19D75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65.89</c:v>
                </c:pt>
                <c:pt idx="1">
                  <c:v>65.459999999999994</c:v>
                </c:pt>
                <c:pt idx="2">
                  <c:v>63.7</c:v>
                </c:pt>
                <c:pt idx="3">
                  <c:v>74.540000000000006</c:v>
                </c:pt>
                <c:pt idx="4">
                  <c:v>81.11</c:v>
                </c:pt>
              </c:numCache>
            </c:numRef>
          </c:val>
          <c:extLst>
            <c:ext xmlns:c16="http://schemas.microsoft.com/office/drawing/2014/chart" uri="{C3380CC4-5D6E-409C-BE32-E72D297353CC}">
              <c16:uniqueId val="{00000000-62F0-44F6-9C68-F7F6F5BF3F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62F0-44F6-9C68-F7F6F5BF3F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75.83</c:v>
                </c:pt>
                <c:pt idx="1">
                  <c:v>73.790000000000006</c:v>
                </c:pt>
                <c:pt idx="2">
                  <c:v>79.209999999999994</c:v>
                </c:pt>
                <c:pt idx="3">
                  <c:v>95.04</c:v>
                </c:pt>
                <c:pt idx="4">
                  <c:v>95.04</c:v>
                </c:pt>
              </c:numCache>
            </c:numRef>
          </c:val>
          <c:extLst>
            <c:ext xmlns:c16="http://schemas.microsoft.com/office/drawing/2014/chart" uri="{C3380CC4-5D6E-409C-BE32-E72D297353CC}">
              <c16:uniqueId val="{00000000-9182-4D10-A54A-E8DFECF1F3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9182-4D10-A54A-E8DFECF1F3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49-4390-AB8C-6B4F90D4CD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B349-4390-AB8C-6B4F90D4CD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98.59</c:v>
                </c:pt>
                <c:pt idx="1">
                  <c:v>97.64</c:v>
                </c:pt>
                <c:pt idx="2">
                  <c:v>89.63</c:v>
                </c:pt>
                <c:pt idx="3">
                  <c:v>110.58</c:v>
                </c:pt>
                <c:pt idx="4">
                  <c:v>103.72</c:v>
                </c:pt>
              </c:numCache>
            </c:numRef>
          </c:val>
          <c:extLst>
            <c:ext xmlns:c16="http://schemas.microsoft.com/office/drawing/2014/chart" uri="{C3380CC4-5D6E-409C-BE32-E72D297353CC}">
              <c16:uniqueId val="{00000000-9D23-4E7E-B64D-5A4618A262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9D23-4E7E-B64D-5A4618A262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Z61" zoomScale="80" zoomScaleNormal="8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山口県　下関市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24000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19467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89.9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22810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98.59</v>
      </c>
      <c r="Y32" s="121"/>
      <c r="Z32" s="121"/>
      <c r="AA32" s="121"/>
      <c r="AB32" s="121"/>
      <c r="AC32" s="121"/>
      <c r="AD32" s="121"/>
      <c r="AE32" s="121"/>
      <c r="AF32" s="121"/>
      <c r="AG32" s="121"/>
      <c r="AH32" s="121"/>
      <c r="AI32" s="121"/>
      <c r="AJ32" s="121"/>
      <c r="AK32" s="121"/>
      <c r="AL32" s="121"/>
      <c r="AM32" s="121"/>
      <c r="AN32" s="121"/>
      <c r="AO32" s="121"/>
      <c r="AP32" s="121"/>
      <c r="AQ32" s="122"/>
      <c r="AR32" s="120">
        <f>データ!U6</f>
        <v>97.64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89.63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110.58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103.72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1621.22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1640.18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1212.29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1075.23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546.05999999999995</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106</v>
      </c>
      <c r="SN48" s="130"/>
      <c r="SO48" s="130"/>
      <c r="SP48" s="130"/>
      <c r="SQ48" s="130"/>
      <c r="SR48" s="130"/>
      <c r="SS48" s="130"/>
      <c r="ST48" s="130"/>
      <c r="SU48" s="130"/>
      <c r="SV48" s="130"/>
      <c r="SW48" s="130"/>
      <c r="SX48" s="130"/>
      <c r="SY48" s="130"/>
      <c r="SZ48" s="130"/>
      <c r="TA48" s="131"/>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92</v>
      </c>
      <c r="Y55" s="121"/>
      <c r="Z55" s="121"/>
      <c r="AA55" s="121"/>
      <c r="AB55" s="121"/>
      <c r="AC55" s="121"/>
      <c r="AD55" s="121"/>
      <c r="AE55" s="121"/>
      <c r="AF55" s="121"/>
      <c r="AG55" s="121"/>
      <c r="AH55" s="121"/>
      <c r="AI55" s="121"/>
      <c r="AJ55" s="121"/>
      <c r="AK55" s="121"/>
      <c r="AL55" s="121"/>
      <c r="AM55" s="121"/>
      <c r="AN55" s="121"/>
      <c r="AO55" s="121"/>
      <c r="AP55" s="121"/>
      <c r="AQ55" s="122"/>
      <c r="AR55" s="120">
        <f>データ!BM6</f>
        <v>94.47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78.03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105.36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101.29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35.79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34.85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42.2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31.26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32.520000000000003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65.89</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65.459999999999994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63.7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74.540000000000006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81.11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75.83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73.790000000000006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79.209999999999994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95.04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95.04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15">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15">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107</v>
      </c>
      <c r="SN68" s="130"/>
      <c r="SO68" s="130"/>
      <c r="SP68" s="130"/>
      <c r="SQ68" s="130"/>
      <c r="SR68" s="130"/>
      <c r="SS68" s="130"/>
      <c r="ST68" s="130"/>
      <c r="SU68" s="130"/>
      <c r="SV68" s="130"/>
      <c r="SW68" s="130"/>
      <c r="SX68" s="130"/>
      <c r="SY68" s="130"/>
      <c r="SZ68" s="130"/>
      <c r="TA68" s="131"/>
    </row>
    <row r="69" spans="1:521" ht="13.5" customHeight="1" x14ac:dyDescent="0.15">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15">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15">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15">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15">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15">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15">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15">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15">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15">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15">
      <c r="A79" s="2"/>
      <c r="B79" s="13"/>
      <c r="C79" s="2"/>
      <c r="D79" s="2"/>
      <c r="E79" s="2"/>
      <c r="F79" s="2"/>
      <c r="G79" s="2"/>
      <c r="H79" s="2"/>
      <c r="I79" s="2"/>
      <c r="J79" s="15"/>
      <c r="K79" s="2"/>
      <c r="L79" s="146"/>
      <c r="M79" s="146"/>
      <c r="N79" s="146"/>
      <c r="O79" s="146"/>
      <c r="P79" s="146"/>
      <c r="Q79" s="146"/>
      <c r="R79" s="146"/>
      <c r="S79" s="146"/>
      <c r="T79" s="146"/>
      <c r="U79" s="146"/>
      <c r="V79" s="146"/>
      <c r="W79" s="146"/>
      <c r="X79" s="147"/>
      <c r="Y79" s="143" t="str">
        <f>データ!$B$10</f>
        <v>H30</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R01</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R02</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R03</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R04</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6"/>
      <c r="FY79" s="146"/>
      <c r="FZ79" s="146"/>
      <c r="GA79" s="146"/>
      <c r="GB79" s="146"/>
      <c r="GC79" s="146"/>
      <c r="GD79" s="146"/>
      <c r="GE79" s="146"/>
      <c r="GF79" s="146"/>
      <c r="GG79" s="146"/>
      <c r="GH79" s="146"/>
      <c r="GI79" s="146"/>
      <c r="GJ79" s="147"/>
      <c r="GK79" s="143" t="str">
        <f>データ!$B$10</f>
        <v>H30</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R01</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R02</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R03</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R04</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6"/>
      <c r="MK79" s="146"/>
      <c r="ML79" s="146"/>
      <c r="MM79" s="146"/>
      <c r="MN79" s="146"/>
      <c r="MO79" s="146"/>
      <c r="MP79" s="146"/>
      <c r="MQ79" s="146"/>
      <c r="MR79" s="146"/>
      <c r="MS79" s="146"/>
      <c r="MT79" s="146"/>
      <c r="MU79" s="146"/>
      <c r="MV79" s="147"/>
      <c r="MW79" s="143" t="str">
        <f>データ!$B$10</f>
        <v>H30</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R01</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R02</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R03</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R04</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15">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2">
        <f>データ!DD6</f>
        <v>62.32</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61.63</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59.31</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61.05</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58.03</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2">
        <f>データ!DO6</f>
        <v>83.75</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78.98</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77.66</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77.66</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76.91</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2">
        <f>データ!DZ6</f>
        <v>0</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0</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0</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7.0000000000000007E-2</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15">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2">
        <f>データ!DI6</f>
        <v>52.21</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54.51</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55.38</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56.07</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55.87</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2">
        <f>データ!DT6</f>
        <v>32.03</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36.58</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40.880000000000003</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41.24</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39.020000000000003</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2">
        <f>データ!EE6</f>
        <v>0.11</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0.36</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0.12</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0.31</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0.03</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37</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8" t="str">
        <f>データ!AD6</f>
        <v>【112.60】</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【29.72】</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【473.00】</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【233.74】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【106.87】</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【20.26】</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【53.19】</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【75.85】</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【61.17】</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【49.58】</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【0.21】</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Rb8aqxAGWE3sSLzVb0/KJLsDoG1+C5++OeR54jik0LbsRFSPy+3UFb5e2RT+k2bGB8q6Agd63E+bgZVjsHxx1A==" saltValue="3XRH1YAwlunlFQ37GnPMR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52" t="s">
        <v>47</v>
      </c>
      <c r="I3" s="153"/>
      <c r="J3" s="153"/>
      <c r="K3" s="153"/>
      <c r="L3" s="153"/>
      <c r="M3" s="153"/>
      <c r="N3" s="153"/>
      <c r="O3" s="153"/>
      <c r="P3" s="153"/>
      <c r="Q3" s="153"/>
      <c r="R3" s="153"/>
      <c r="S3" s="153"/>
      <c r="T3" s="156" t="s">
        <v>48</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49</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50</v>
      </c>
      <c r="B4" s="30"/>
      <c r="C4" s="30"/>
      <c r="D4" s="30"/>
      <c r="E4" s="30"/>
      <c r="F4" s="30"/>
      <c r="G4" s="30"/>
      <c r="H4" s="154"/>
      <c r="I4" s="155"/>
      <c r="J4" s="155"/>
      <c r="K4" s="155"/>
      <c r="L4" s="155"/>
      <c r="M4" s="155"/>
      <c r="N4" s="155"/>
      <c r="O4" s="155"/>
      <c r="P4" s="155"/>
      <c r="Q4" s="155"/>
      <c r="R4" s="155"/>
      <c r="S4" s="155"/>
      <c r="T4" s="151" t="s">
        <v>51</v>
      </c>
      <c r="U4" s="151"/>
      <c r="V4" s="151"/>
      <c r="W4" s="151"/>
      <c r="X4" s="151"/>
      <c r="Y4" s="151"/>
      <c r="Z4" s="151"/>
      <c r="AA4" s="151"/>
      <c r="AB4" s="151"/>
      <c r="AC4" s="151"/>
      <c r="AD4" s="151"/>
      <c r="AE4" s="151" t="s">
        <v>52</v>
      </c>
      <c r="AF4" s="151"/>
      <c r="AG4" s="151"/>
      <c r="AH4" s="151"/>
      <c r="AI4" s="151"/>
      <c r="AJ4" s="151"/>
      <c r="AK4" s="151"/>
      <c r="AL4" s="151"/>
      <c r="AM4" s="151"/>
      <c r="AN4" s="151"/>
      <c r="AO4" s="151"/>
      <c r="AP4" s="151" t="s">
        <v>53</v>
      </c>
      <c r="AQ4" s="151"/>
      <c r="AR4" s="151"/>
      <c r="AS4" s="151"/>
      <c r="AT4" s="151"/>
      <c r="AU4" s="151"/>
      <c r="AV4" s="151"/>
      <c r="AW4" s="151"/>
      <c r="AX4" s="151"/>
      <c r="AY4" s="151"/>
      <c r="AZ4" s="151"/>
      <c r="BA4" s="151" t="s">
        <v>54</v>
      </c>
      <c r="BB4" s="151"/>
      <c r="BC4" s="151"/>
      <c r="BD4" s="151"/>
      <c r="BE4" s="151"/>
      <c r="BF4" s="151"/>
      <c r="BG4" s="151"/>
      <c r="BH4" s="151"/>
      <c r="BI4" s="151"/>
      <c r="BJ4" s="151"/>
      <c r="BK4" s="151"/>
      <c r="BL4" s="151" t="s">
        <v>55</v>
      </c>
      <c r="BM4" s="151"/>
      <c r="BN4" s="151"/>
      <c r="BO4" s="151"/>
      <c r="BP4" s="151"/>
      <c r="BQ4" s="151"/>
      <c r="BR4" s="151"/>
      <c r="BS4" s="151"/>
      <c r="BT4" s="151"/>
      <c r="BU4" s="151"/>
      <c r="BV4" s="151"/>
      <c r="BW4" s="151" t="s">
        <v>56</v>
      </c>
      <c r="BX4" s="151"/>
      <c r="BY4" s="151"/>
      <c r="BZ4" s="151"/>
      <c r="CA4" s="151"/>
      <c r="CB4" s="151"/>
      <c r="CC4" s="151"/>
      <c r="CD4" s="151"/>
      <c r="CE4" s="151"/>
      <c r="CF4" s="151"/>
      <c r="CG4" s="151"/>
      <c r="CH4" s="151" t="s">
        <v>57</v>
      </c>
      <c r="CI4" s="151"/>
      <c r="CJ4" s="151"/>
      <c r="CK4" s="151"/>
      <c r="CL4" s="151"/>
      <c r="CM4" s="151"/>
      <c r="CN4" s="151"/>
      <c r="CO4" s="151"/>
      <c r="CP4" s="151"/>
      <c r="CQ4" s="151"/>
      <c r="CR4" s="151"/>
      <c r="CS4" s="151" t="s">
        <v>58</v>
      </c>
      <c r="CT4" s="151"/>
      <c r="CU4" s="151"/>
      <c r="CV4" s="151"/>
      <c r="CW4" s="151"/>
      <c r="CX4" s="151"/>
      <c r="CY4" s="151"/>
      <c r="CZ4" s="151"/>
      <c r="DA4" s="151"/>
      <c r="DB4" s="151"/>
      <c r="DC4" s="151"/>
      <c r="DD4" s="151" t="s">
        <v>59</v>
      </c>
      <c r="DE4" s="151"/>
      <c r="DF4" s="151"/>
      <c r="DG4" s="151"/>
      <c r="DH4" s="151"/>
      <c r="DI4" s="151"/>
      <c r="DJ4" s="151"/>
      <c r="DK4" s="151"/>
      <c r="DL4" s="151"/>
      <c r="DM4" s="151"/>
      <c r="DN4" s="151"/>
      <c r="DO4" s="151" t="s">
        <v>60</v>
      </c>
      <c r="DP4" s="151"/>
      <c r="DQ4" s="151"/>
      <c r="DR4" s="151"/>
      <c r="DS4" s="151"/>
      <c r="DT4" s="151"/>
      <c r="DU4" s="151"/>
      <c r="DV4" s="151"/>
      <c r="DW4" s="151"/>
      <c r="DX4" s="151"/>
      <c r="DY4" s="151"/>
      <c r="DZ4" s="151" t="s">
        <v>61</v>
      </c>
      <c r="EA4" s="151"/>
      <c r="EB4" s="151"/>
      <c r="EC4" s="151"/>
      <c r="ED4" s="151"/>
      <c r="EE4" s="151"/>
      <c r="EF4" s="151"/>
      <c r="EG4" s="151"/>
      <c r="EH4" s="151"/>
      <c r="EI4" s="151"/>
      <c r="EJ4" s="151"/>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98.59</v>
      </c>
      <c r="U6" s="35">
        <f>U7</f>
        <v>97.64</v>
      </c>
      <c r="V6" s="35">
        <f>V7</f>
        <v>89.63</v>
      </c>
      <c r="W6" s="35">
        <f>W7</f>
        <v>110.58</v>
      </c>
      <c r="X6" s="35">
        <f t="shared" si="3"/>
        <v>103.72</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1621.22</v>
      </c>
      <c r="AQ6" s="35">
        <f>AQ7</f>
        <v>1640.18</v>
      </c>
      <c r="AR6" s="35">
        <f>AR7</f>
        <v>1212.29</v>
      </c>
      <c r="AS6" s="35">
        <f>AS7</f>
        <v>1075.23</v>
      </c>
      <c r="AT6" s="35">
        <f t="shared" si="3"/>
        <v>546.05999999999995</v>
      </c>
      <c r="AU6" s="35">
        <f t="shared" si="3"/>
        <v>680.22</v>
      </c>
      <c r="AV6" s="35">
        <f t="shared" si="3"/>
        <v>786.06</v>
      </c>
      <c r="AW6" s="35">
        <f t="shared" si="3"/>
        <v>771.18</v>
      </c>
      <c r="AX6" s="35">
        <f t="shared" si="3"/>
        <v>815.18</v>
      </c>
      <c r="AY6" s="35">
        <f t="shared" si="3"/>
        <v>808.62</v>
      </c>
      <c r="AZ6" s="33" t="str">
        <f>IF(AZ7="-","【-】","【"&amp;SUBSTITUTE(TEXT(AZ7,"#,##0.00"),"-","△")&amp;"】")</f>
        <v>【473.00】</v>
      </c>
      <c r="BA6" s="35">
        <f t="shared" si="3"/>
        <v>0</v>
      </c>
      <c r="BB6" s="35">
        <f>BB7</f>
        <v>0</v>
      </c>
      <c r="BC6" s="35">
        <f>BC7</f>
        <v>0</v>
      </c>
      <c r="BD6" s="35">
        <f>BD7</f>
        <v>0</v>
      </c>
      <c r="BE6" s="35">
        <f t="shared" si="3"/>
        <v>0</v>
      </c>
      <c r="BF6" s="35">
        <f t="shared" si="3"/>
        <v>504.73</v>
      </c>
      <c r="BG6" s="35">
        <f t="shared" si="3"/>
        <v>450.91</v>
      </c>
      <c r="BH6" s="35">
        <f t="shared" si="3"/>
        <v>444.01</v>
      </c>
      <c r="BI6" s="35">
        <f t="shared" si="3"/>
        <v>413.29</v>
      </c>
      <c r="BJ6" s="35">
        <f t="shared" si="3"/>
        <v>408.48</v>
      </c>
      <c r="BK6" s="33" t="str">
        <f>IF(BK7="-","【-】","【"&amp;SUBSTITUTE(TEXT(BK7,"#,##0.00"),"-","△")&amp;"】")</f>
        <v>【233.74】</v>
      </c>
      <c r="BL6" s="35">
        <f t="shared" si="3"/>
        <v>92</v>
      </c>
      <c r="BM6" s="35">
        <f>BM7</f>
        <v>94.47</v>
      </c>
      <c r="BN6" s="35">
        <f>BN7</f>
        <v>78.03</v>
      </c>
      <c r="BO6" s="35">
        <f>BO7</f>
        <v>105.36</v>
      </c>
      <c r="BP6" s="35">
        <f t="shared" si="3"/>
        <v>101.29</v>
      </c>
      <c r="BQ6" s="35">
        <f t="shared" si="3"/>
        <v>92.2</v>
      </c>
      <c r="BR6" s="35">
        <f t="shared" si="3"/>
        <v>103.39</v>
      </c>
      <c r="BS6" s="35">
        <f t="shared" si="3"/>
        <v>96.49</v>
      </c>
      <c r="BT6" s="35">
        <f t="shared" si="3"/>
        <v>101.92</v>
      </c>
      <c r="BU6" s="35">
        <f t="shared" si="3"/>
        <v>98.05</v>
      </c>
      <c r="BV6" s="33" t="str">
        <f>IF(BV7="-","【-】","【"&amp;SUBSTITUTE(TEXT(BV7,"#,##0.00"),"-","△")&amp;"】")</f>
        <v>【106.87】</v>
      </c>
      <c r="BW6" s="35">
        <f t="shared" si="3"/>
        <v>35.79</v>
      </c>
      <c r="BX6" s="35">
        <f>BX7</f>
        <v>34.85</v>
      </c>
      <c r="BY6" s="35">
        <f>BY7</f>
        <v>42.2</v>
      </c>
      <c r="BZ6" s="35">
        <f>BZ7</f>
        <v>31.26</v>
      </c>
      <c r="CA6" s="35">
        <f t="shared" si="3"/>
        <v>32.520000000000003</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65.89</v>
      </c>
      <c r="CI6" s="35">
        <f>CI7</f>
        <v>65.459999999999994</v>
      </c>
      <c r="CJ6" s="35">
        <f>CJ7</f>
        <v>63.7</v>
      </c>
      <c r="CK6" s="35">
        <f>CK7</f>
        <v>74.540000000000006</v>
      </c>
      <c r="CL6" s="35">
        <f t="shared" si="5"/>
        <v>81.11</v>
      </c>
      <c r="CM6" s="35">
        <f t="shared" si="5"/>
        <v>44.05</v>
      </c>
      <c r="CN6" s="35">
        <f t="shared" si="5"/>
        <v>45.51</v>
      </c>
      <c r="CO6" s="35">
        <f t="shared" si="5"/>
        <v>44.67</v>
      </c>
      <c r="CP6" s="35">
        <f t="shared" si="5"/>
        <v>41.71</v>
      </c>
      <c r="CQ6" s="35">
        <f t="shared" si="5"/>
        <v>47.02</v>
      </c>
      <c r="CR6" s="33" t="str">
        <f>IF(CR7="-","【-】","【"&amp;SUBSTITUTE(TEXT(CR7,"#,##0.00"),"-","△")&amp;"】")</f>
        <v>【53.19】</v>
      </c>
      <c r="CS6" s="35">
        <f t="shared" ref="CS6:DB6" si="6">CS7</f>
        <v>75.83</v>
      </c>
      <c r="CT6" s="35">
        <f>CT7</f>
        <v>73.790000000000006</v>
      </c>
      <c r="CU6" s="35">
        <f>CU7</f>
        <v>79.209999999999994</v>
      </c>
      <c r="CV6" s="35">
        <f>CV7</f>
        <v>95.04</v>
      </c>
      <c r="CW6" s="35">
        <f t="shared" si="6"/>
        <v>95.04</v>
      </c>
      <c r="CX6" s="35">
        <f t="shared" si="6"/>
        <v>61.85</v>
      </c>
      <c r="CY6" s="35">
        <f t="shared" si="6"/>
        <v>64.14</v>
      </c>
      <c r="CZ6" s="35">
        <f t="shared" si="6"/>
        <v>63.89</v>
      </c>
      <c r="DA6" s="35">
        <f t="shared" si="6"/>
        <v>64.7</v>
      </c>
      <c r="DB6" s="35">
        <f t="shared" si="6"/>
        <v>65.38</v>
      </c>
      <c r="DC6" s="33" t="str">
        <f>IF(DC7="-","【-】","【"&amp;SUBSTITUTE(TEXT(DC7,"#,##0.00"),"-","△")&amp;"】")</f>
        <v>【75.85】</v>
      </c>
      <c r="DD6" s="35">
        <f t="shared" ref="DD6:DM6" si="7">DD7</f>
        <v>62.32</v>
      </c>
      <c r="DE6" s="35">
        <f>DE7</f>
        <v>61.63</v>
      </c>
      <c r="DF6" s="35">
        <f>DF7</f>
        <v>59.31</v>
      </c>
      <c r="DG6" s="35">
        <f>DG7</f>
        <v>61.05</v>
      </c>
      <c r="DH6" s="35">
        <f t="shared" si="7"/>
        <v>58.03</v>
      </c>
      <c r="DI6" s="35">
        <f t="shared" si="7"/>
        <v>52.21</v>
      </c>
      <c r="DJ6" s="35">
        <f t="shared" si="7"/>
        <v>54.51</v>
      </c>
      <c r="DK6" s="35">
        <f t="shared" si="7"/>
        <v>55.38</v>
      </c>
      <c r="DL6" s="35">
        <f t="shared" si="7"/>
        <v>56.07</v>
      </c>
      <c r="DM6" s="35">
        <f t="shared" si="7"/>
        <v>55.87</v>
      </c>
      <c r="DN6" s="33" t="str">
        <f>IF(DN7="-","【-】","【"&amp;SUBSTITUTE(TEXT(DN7,"#,##0.00"),"-","△")&amp;"】")</f>
        <v>【61.17】</v>
      </c>
      <c r="DO6" s="35">
        <f t="shared" ref="DO6:DX6" si="8">DO7</f>
        <v>83.75</v>
      </c>
      <c r="DP6" s="35">
        <f>DP7</f>
        <v>78.98</v>
      </c>
      <c r="DQ6" s="35">
        <f>DQ7</f>
        <v>77.66</v>
      </c>
      <c r="DR6" s="35">
        <f>DR7</f>
        <v>77.66</v>
      </c>
      <c r="DS6" s="35">
        <f t="shared" si="8"/>
        <v>76.91</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7.0000000000000007E-2</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24000</v>
      </c>
      <c r="L7" s="37" t="s">
        <v>97</v>
      </c>
      <c r="M7" s="38">
        <v>1</v>
      </c>
      <c r="N7" s="38">
        <v>19467</v>
      </c>
      <c r="O7" s="39" t="s">
        <v>98</v>
      </c>
      <c r="P7" s="39">
        <v>89.9</v>
      </c>
      <c r="Q7" s="38">
        <v>8</v>
      </c>
      <c r="R7" s="38">
        <v>22810</v>
      </c>
      <c r="S7" s="37" t="s">
        <v>99</v>
      </c>
      <c r="T7" s="40">
        <v>98.59</v>
      </c>
      <c r="U7" s="40">
        <v>97.64</v>
      </c>
      <c r="V7" s="40">
        <v>89.63</v>
      </c>
      <c r="W7" s="40">
        <v>110.58</v>
      </c>
      <c r="X7" s="40">
        <v>103.72</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1621.22</v>
      </c>
      <c r="AQ7" s="40">
        <v>1640.18</v>
      </c>
      <c r="AR7" s="40">
        <v>1212.29</v>
      </c>
      <c r="AS7" s="40">
        <v>1075.23</v>
      </c>
      <c r="AT7" s="40">
        <v>546.05999999999995</v>
      </c>
      <c r="AU7" s="40">
        <v>680.22</v>
      </c>
      <c r="AV7" s="40">
        <v>786.06</v>
      </c>
      <c r="AW7" s="40">
        <v>771.18</v>
      </c>
      <c r="AX7" s="40">
        <v>815.18</v>
      </c>
      <c r="AY7" s="40">
        <v>808.62</v>
      </c>
      <c r="AZ7" s="40">
        <v>473</v>
      </c>
      <c r="BA7" s="40">
        <v>0</v>
      </c>
      <c r="BB7" s="40">
        <v>0</v>
      </c>
      <c r="BC7" s="40">
        <v>0</v>
      </c>
      <c r="BD7" s="40">
        <v>0</v>
      </c>
      <c r="BE7" s="40">
        <v>0</v>
      </c>
      <c r="BF7" s="40">
        <v>504.73</v>
      </c>
      <c r="BG7" s="40">
        <v>450.91</v>
      </c>
      <c r="BH7" s="40">
        <v>444.01</v>
      </c>
      <c r="BI7" s="40">
        <v>413.29</v>
      </c>
      <c r="BJ7" s="40">
        <v>408.48</v>
      </c>
      <c r="BK7" s="40">
        <v>233.74</v>
      </c>
      <c r="BL7" s="40">
        <v>92</v>
      </c>
      <c r="BM7" s="40">
        <v>94.47</v>
      </c>
      <c r="BN7" s="40">
        <v>78.03</v>
      </c>
      <c r="BO7" s="40">
        <v>105.36</v>
      </c>
      <c r="BP7" s="40">
        <v>101.29</v>
      </c>
      <c r="BQ7" s="40">
        <v>92.2</v>
      </c>
      <c r="BR7" s="40">
        <v>103.39</v>
      </c>
      <c r="BS7" s="40">
        <v>96.49</v>
      </c>
      <c r="BT7" s="40">
        <v>101.92</v>
      </c>
      <c r="BU7" s="40">
        <v>98.05</v>
      </c>
      <c r="BV7" s="40">
        <v>106.87</v>
      </c>
      <c r="BW7" s="40">
        <v>35.79</v>
      </c>
      <c r="BX7" s="40">
        <v>34.85</v>
      </c>
      <c r="BY7" s="40">
        <v>42.2</v>
      </c>
      <c r="BZ7" s="40">
        <v>31.26</v>
      </c>
      <c r="CA7" s="40">
        <v>32.520000000000003</v>
      </c>
      <c r="CB7" s="40">
        <v>34.33</v>
      </c>
      <c r="CC7" s="40">
        <v>30.96</v>
      </c>
      <c r="CD7" s="40">
        <v>33.229999999999997</v>
      </c>
      <c r="CE7" s="40">
        <v>31.6</v>
      </c>
      <c r="CF7" s="40">
        <v>33.26</v>
      </c>
      <c r="CG7" s="40">
        <v>20.260000000000002</v>
      </c>
      <c r="CH7" s="40">
        <v>65.89</v>
      </c>
      <c r="CI7" s="40">
        <v>65.459999999999994</v>
      </c>
      <c r="CJ7" s="40">
        <v>63.7</v>
      </c>
      <c r="CK7" s="40">
        <v>74.540000000000006</v>
      </c>
      <c r="CL7" s="40">
        <v>81.11</v>
      </c>
      <c r="CM7" s="40">
        <v>44.05</v>
      </c>
      <c r="CN7" s="40">
        <v>45.51</v>
      </c>
      <c r="CO7" s="40">
        <v>44.67</v>
      </c>
      <c r="CP7" s="40">
        <v>41.71</v>
      </c>
      <c r="CQ7" s="40">
        <v>47.02</v>
      </c>
      <c r="CR7" s="40">
        <v>53.19</v>
      </c>
      <c r="CS7" s="40">
        <v>75.83</v>
      </c>
      <c r="CT7" s="40">
        <v>73.790000000000006</v>
      </c>
      <c r="CU7" s="40">
        <v>79.209999999999994</v>
      </c>
      <c r="CV7" s="40">
        <v>95.04</v>
      </c>
      <c r="CW7" s="40">
        <v>95.04</v>
      </c>
      <c r="CX7" s="40">
        <v>61.85</v>
      </c>
      <c r="CY7" s="40">
        <v>64.14</v>
      </c>
      <c r="CZ7" s="40">
        <v>63.89</v>
      </c>
      <c r="DA7" s="40">
        <v>64.7</v>
      </c>
      <c r="DB7" s="40">
        <v>65.38</v>
      </c>
      <c r="DC7" s="40">
        <v>75.849999999999994</v>
      </c>
      <c r="DD7" s="40">
        <v>62.32</v>
      </c>
      <c r="DE7" s="40">
        <v>61.63</v>
      </c>
      <c r="DF7" s="40">
        <v>59.31</v>
      </c>
      <c r="DG7" s="40">
        <v>61.05</v>
      </c>
      <c r="DH7" s="40">
        <v>58.03</v>
      </c>
      <c r="DI7" s="40">
        <v>52.21</v>
      </c>
      <c r="DJ7" s="40">
        <v>54.51</v>
      </c>
      <c r="DK7" s="40">
        <v>55.38</v>
      </c>
      <c r="DL7" s="40">
        <v>56.07</v>
      </c>
      <c r="DM7" s="40">
        <v>55.87</v>
      </c>
      <c r="DN7" s="40">
        <v>61.17</v>
      </c>
      <c r="DO7" s="40">
        <v>83.75</v>
      </c>
      <c r="DP7" s="40">
        <v>78.98</v>
      </c>
      <c r="DQ7" s="40">
        <v>77.66</v>
      </c>
      <c r="DR7" s="40">
        <v>77.66</v>
      </c>
      <c r="DS7" s="40">
        <v>76.91</v>
      </c>
      <c r="DT7" s="40">
        <v>32.03</v>
      </c>
      <c r="DU7" s="40">
        <v>36.58</v>
      </c>
      <c r="DV7" s="40">
        <v>40.880000000000003</v>
      </c>
      <c r="DW7" s="40">
        <v>41.24</v>
      </c>
      <c r="DX7" s="40">
        <v>39.020000000000003</v>
      </c>
      <c r="DY7" s="40">
        <v>49.58</v>
      </c>
      <c r="DZ7" s="40">
        <v>0</v>
      </c>
      <c r="EA7" s="40">
        <v>0</v>
      </c>
      <c r="EB7" s="40">
        <v>0</v>
      </c>
      <c r="EC7" s="40">
        <v>0</v>
      </c>
      <c r="ED7" s="40">
        <v>7.0000000000000007E-2</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98.59</v>
      </c>
      <c r="V11" s="48">
        <f>IF(U6="-",NA(),U6)</f>
        <v>97.64</v>
      </c>
      <c r="W11" s="48">
        <f>IF(V6="-",NA(),V6)</f>
        <v>89.63</v>
      </c>
      <c r="X11" s="48">
        <f>IF(W6="-",NA(),W6)</f>
        <v>110.58</v>
      </c>
      <c r="Y11" s="48">
        <f>IF(X6="-",NA(),X6)</f>
        <v>103.72</v>
      </c>
      <c r="AE11" s="47" t="s">
        <v>23</v>
      </c>
      <c r="AF11" s="48">
        <f>IF(AE6="-",NA(),AE6)</f>
        <v>0</v>
      </c>
      <c r="AG11" s="48">
        <f>IF(AF6="-",NA(),AF6)</f>
        <v>0</v>
      </c>
      <c r="AH11" s="48">
        <f>IF(AG6="-",NA(),AG6)</f>
        <v>0</v>
      </c>
      <c r="AI11" s="48">
        <f>IF(AH6="-",NA(),AH6)</f>
        <v>0</v>
      </c>
      <c r="AJ11" s="48">
        <f>IF(AI6="-",NA(),AI6)</f>
        <v>0</v>
      </c>
      <c r="AP11" s="47" t="s">
        <v>23</v>
      </c>
      <c r="AQ11" s="48">
        <f>IF(AP6="-",NA(),AP6)</f>
        <v>1621.22</v>
      </c>
      <c r="AR11" s="48">
        <f>IF(AQ6="-",NA(),AQ6)</f>
        <v>1640.18</v>
      </c>
      <c r="AS11" s="48">
        <f>IF(AR6="-",NA(),AR6)</f>
        <v>1212.29</v>
      </c>
      <c r="AT11" s="48">
        <f>IF(AS6="-",NA(),AS6)</f>
        <v>1075.23</v>
      </c>
      <c r="AU11" s="48">
        <f>IF(AT6="-",NA(),AT6)</f>
        <v>546.05999999999995</v>
      </c>
      <c r="BA11" s="47" t="s">
        <v>23</v>
      </c>
      <c r="BB11" s="48">
        <f>IF(BA6="-",NA(),BA6)</f>
        <v>0</v>
      </c>
      <c r="BC11" s="48">
        <f>IF(BB6="-",NA(),BB6)</f>
        <v>0</v>
      </c>
      <c r="BD11" s="48">
        <f>IF(BC6="-",NA(),BC6)</f>
        <v>0</v>
      </c>
      <c r="BE11" s="48">
        <f>IF(BD6="-",NA(),BD6)</f>
        <v>0</v>
      </c>
      <c r="BF11" s="48">
        <f>IF(BE6="-",NA(),BE6)</f>
        <v>0</v>
      </c>
      <c r="BL11" s="47" t="s">
        <v>23</v>
      </c>
      <c r="BM11" s="48">
        <f>IF(BL6="-",NA(),BL6)</f>
        <v>92</v>
      </c>
      <c r="BN11" s="48">
        <f>IF(BM6="-",NA(),BM6)</f>
        <v>94.47</v>
      </c>
      <c r="BO11" s="48">
        <f>IF(BN6="-",NA(),BN6)</f>
        <v>78.03</v>
      </c>
      <c r="BP11" s="48">
        <f>IF(BO6="-",NA(),BO6)</f>
        <v>105.36</v>
      </c>
      <c r="BQ11" s="48">
        <f>IF(BP6="-",NA(),BP6)</f>
        <v>101.29</v>
      </c>
      <c r="BW11" s="47" t="s">
        <v>23</v>
      </c>
      <c r="BX11" s="48">
        <f>IF(BW6="-",NA(),BW6)</f>
        <v>35.79</v>
      </c>
      <c r="BY11" s="48">
        <f>IF(BX6="-",NA(),BX6)</f>
        <v>34.85</v>
      </c>
      <c r="BZ11" s="48">
        <f>IF(BY6="-",NA(),BY6)</f>
        <v>42.2</v>
      </c>
      <c r="CA11" s="48">
        <f>IF(BZ6="-",NA(),BZ6)</f>
        <v>31.26</v>
      </c>
      <c r="CB11" s="48">
        <f>IF(CA6="-",NA(),CA6)</f>
        <v>32.520000000000003</v>
      </c>
      <c r="CH11" s="47" t="s">
        <v>23</v>
      </c>
      <c r="CI11" s="48">
        <f>IF(CH6="-",NA(),CH6)</f>
        <v>65.89</v>
      </c>
      <c r="CJ11" s="48">
        <f>IF(CI6="-",NA(),CI6)</f>
        <v>65.459999999999994</v>
      </c>
      <c r="CK11" s="48">
        <f>IF(CJ6="-",NA(),CJ6)</f>
        <v>63.7</v>
      </c>
      <c r="CL11" s="48">
        <f>IF(CK6="-",NA(),CK6)</f>
        <v>74.540000000000006</v>
      </c>
      <c r="CM11" s="48">
        <f>IF(CL6="-",NA(),CL6)</f>
        <v>81.11</v>
      </c>
      <c r="CS11" s="47" t="s">
        <v>23</v>
      </c>
      <c r="CT11" s="48">
        <f>IF(CS6="-",NA(),CS6)</f>
        <v>75.83</v>
      </c>
      <c r="CU11" s="48">
        <f>IF(CT6="-",NA(),CT6)</f>
        <v>73.790000000000006</v>
      </c>
      <c r="CV11" s="48">
        <f>IF(CU6="-",NA(),CU6)</f>
        <v>79.209999999999994</v>
      </c>
      <c r="CW11" s="48">
        <f>IF(CV6="-",NA(),CV6)</f>
        <v>95.04</v>
      </c>
      <c r="CX11" s="48">
        <f>IF(CW6="-",NA(),CW6)</f>
        <v>95.04</v>
      </c>
      <c r="DD11" s="47" t="s">
        <v>23</v>
      </c>
      <c r="DE11" s="48">
        <f>IF(DD6="-",NA(),DD6)</f>
        <v>62.32</v>
      </c>
      <c r="DF11" s="48">
        <f>IF(DE6="-",NA(),DE6)</f>
        <v>61.63</v>
      </c>
      <c r="DG11" s="48">
        <f>IF(DF6="-",NA(),DF6)</f>
        <v>59.31</v>
      </c>
      <c r="DH11" s="48">
        <f>IF(DG6="-",NA(),DG6)</f>
        <v>61.05</v>
      </c>
      <c r="DI11" s="48">
        <f>IF(DH6="-",NA(),DH6)</f>
        <v>58.03</v>
      </c>
      <c r="DO11" s="47" t="s">
        <v>23</v>
      </c>
      <c r="DP11" s="48">
        <f>IF(DO6="-",NA(),DO6)</f>
        <v>83.75</v>
      </c>
      <c r="DQ11" s="48">
        <f>IF(DP6="-",NA(),DP6)</f>
        <v>78.98</v>
      </c>
      <c r="DR11" s="48">
        <f>IF(DQ6="-",NA(),DQ6)</f>
        <v>77.66</v>
      </c>
      <c r="DS11" s="48">
        <f>IF(DR6="-",NA(),DR6)</f>
        <v>77.66</v>
      </c>
      <c r="DT11" s="48">
        <f>IF(DS6="-",NA(),DS6)</f>
        <v>76.91</v>
      </c>
      <c r="DZ11" s="47" t="s">
        <v>23</v>
      </c>
      <c r="EA11" s="48">
        <f>IF(DZ6="-",NA(),DZ6)</f>
        <v>0</v>
      </c>
      <c r="EB11" s="48">
        <f>IF(EA6="-",NA(),EA6)</f>
        <v>0</v>
      </c>
      <c r="EC11" s="48">
        <f>IF(EB6="-",NA(),EB6)</f>
        <v>0</v>
      </c>
      <c r="ED11" s="48">
        <f>IF(EC6="-",NA(),EC6)</f>
        <v>0</v>
      </c>
      <c r="EE11" s="48">
        <f>IF(ED6="-",NA(),ED6)</f>
        <v>7.0000000000000007E-2</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亨</cp:lastModifiedBy>
  <cp:lastPrinted>2024-01-22T05:19:23Z</cp:lastPrinted>
  <dcterms:created xsi:type="dcterms:W3CDTF">2023-12-05T01:32:25Z</dcterms:created>
  <dcterms:modified xsi:type="dcterms:W3CDTF">2024-01-29T00:27:45Z</dcterms:modified>
  <cp:category/>
</cp:coreProperties>
</file>