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2 企画調整係\32照会回答業務\令和５年度\県\【県市町課】公営企業に係る経営比較分析表（令和４年度決算）の分析等について\回答（財務確認後）\"/>
    </mc:Choice>
  </mc:AlternateContent>
  <workbookProtection workbookAlgorithmName="SHA-512" workbookHashValue="hdXWf3xg+Du8GYmSUsTJxtQWjx9qYArve824sbg4NyLPrrOv9HVVcifdPvdgtiCpPS/OWA2aNMi2ZheSBoBJvw==" workbookSaltValue="Q1GLHvLfSRlOS4FWOOy5m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<sst xmlns="http://schemas.openxmlformats.org/spreadsheetml/2006/main" count="231" uniqueCount="118">
  <si>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</si>
  <si>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</si>
  <si>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</si>
  <si>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</si>
  <si>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</si>
  <si>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</si>
  <si>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</si>
  <si>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</si>
  <si>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</si>
  <si>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</si>
  <si>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</si>
  <si>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</si>
  <si>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</si>
  <si>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</si>
  <si>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</si>
  <si>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</si>
  <si>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</si>
  <si>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</si>
  <si>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</si>
  <si>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</si>
  <si>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</si>
  <si>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</si>
  <si>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</si>
  <si>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</si>
  <si>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</si>
  <si>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</si>
  <si>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</si>
  <si>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</si>
  <si>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</si>
  <si>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</si>
  <si>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</si>
  <si>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</si>
  <si>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</si>
  <si>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</si>
  <si>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</si>
  <si>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</si>
  <si>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</si>
  <si>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</si>
  <si>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</si>
  <si>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</si>
  <si>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</si>
  <si>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</si>
  <si>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</si>
  <si>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</si>
  <si>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</si>
  <si>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</si>
  <si>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</si>
  <si>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</si>
  <si>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</si>
  <si>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</si>
  <si>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</si>
  <si>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</si>
  <si>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</si>
  <si>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</si>
  <si>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</si>
  <si>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</si>
  <si>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</si>
  <si>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</si>
  <si>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</si>
  <si>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</si>
  <si>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</si>
  <si>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</si>
  <si>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</si>
  <si>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</si>
  <si>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</si>
  <si>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</si>
  <si>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</si>
  <si>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</si>
  <si>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</si>
  <si>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</si>
  <si>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</si>
  <si>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</si>
  <si>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</si>
  <si>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</si>
  <si>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</si>
  <si>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</si>
  <si>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</si>
  <si>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</si>
  <si>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</si>
  <si>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</si>
  <si>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</si>
  <si>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</si>
  <si>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</si>
  <si>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</si>
  <si>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</si>
  <si>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</si>
  <si>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</si>
  <si>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</si>
  <si>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</si>
  <si>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</si>
  <si>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</si>
  <si>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</si>
  <si>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</si>
  <si>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</si>
  <si>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</si>
  <si>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</si>
  <si>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下関市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</si>
  <si>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</si>
  <si>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</si>
  <si>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</si>
  <si>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</si>
  <si>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</si>
  <si>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</si>
  <si>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</si>
  <si>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</si>
  <si>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</si>
  <si>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</si>
  <si>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</si>
  <si>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</si>
  <si>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</si>
  <si>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</si>
  <si>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</si>
  <si>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</si>
  <si>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</si>
  <si>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</si>
  <si>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有形固定資産減価償却率は、類似団体平均値と比較して高い水準であり、上昇傾向にある。これは、法定耐用年数に達する資産が増えていることを示しているため、計画的な更新や長寿命化などの検討が必要である。
　なお、管渠については、供用開始から２０年程度であることから、当面は法定耐用年数は経過せず老朽化率の上昇はないと見込まれる。</t>
    <rPh sb="18" eb="21">
      <t>ヘイキンチ</t>
    </rPh>
    <rPh sb="22" eb="24">
      <t>ヒカク</t>
    </rPh>
    <rPh sb="26" eb="27">
      <t>タカ</t>
    </rPh>
    <rPh sb="28" eb="30">
      <t>スイジュン</t>
    </rPh>
    <rPh sb="46" eb="52">
      <t>ホウテイタイヨウネンスウ</t>
    </rPh>
    <rPh sb="53" eb="54">
      <t>タッ</t>
    </rPh>
    <rPh sb="56" eb="58">
      <t>シサン</t>
    </rPh>
    <rPh sb="59" eb="60">
      <t>フ</t>
    </rPh>
    <rPh sb="75" eb="78">
      <t>ケイカクテキ</t>
    </rPh>
    <rPh sb="79" eb="81">
      <t>コウシン</t>
    </rPh>
    <rPh sb="133" eb="135">
      <t>ホウテイ</t>
    </rPh>
    <rPh sb="135" eb="137">
      <t>タイヨウ</t>
    </rPh>
    <rPh sb="137" eb="139">
      <t>ネンスウ</t>
    </rPh>
    <rPh sb="140" eb="142">
      <t>ケイカ</t>
    </rPh>
    <phoneticPr fontId="4"/>
  </si>
  <si>
    <r>
      <t>　本市特定環境保全公共下水道事業は、整備を完了し、維持管理を中心とした事業となっている。
　経常収支比率が他会計補助金の増加により１００％を上回ったが、収入のうち約５割を他会計補助金に頼っている状況であり、限られた使用料収入の中で、いかに効率的に事業運営を行うかが大きな課題である。</t>
    </r>
    <r>
      <rPr>
        <sz val="11"/>
        <rFont val="ＭＳ ゴシック"/>
        <family val="3"/>
        <charset val="128"/>
      </rPr>
      <t>特定環境保全公共下水道事業は公共下水道事業と同一の会計で、一体的に経営を行なっているため、平成２８年度に策定した経営戦略の取り組みを着実に推進し、経営基盤の強化に努めていく必要がある。</t>
    </r>
    <rPh sb="46" eb="48">
      <t>ケイジョウ</t>
    </rPh>
    <rPh sb="48" eb="50">
      <t>シュウシ</t>
    </rPh>
    <rPh sb="50" eb="52">
      <t>ヒリツ</t>
    </rPh>
    <rPh sb="53" eb="54">
      <t>タ</t>
    </rPh>
    <rPh sb="54" eb="56">
      <t>カイケイ</t>
    </rPh>
    <rPh sb="56" eb="59">
      <t>ホジョキン</t>
    </rPh>
    <rPh sb="60" eb="62">
      <t>ゾウカ</t>
    </rPh>
    <rPh sb="70" eb="72">
      <t>ウワマワ</t>
    </rPh>
    <rPh sb="76" eb="78">
      <t>シュウニュウ</t>
    </rPh>
    <rPh sb="81" eb="82">
      <t>ヤク</t>
    </rPh>
    <rPh sb="83" eb="84">
      <t>ワ</t>
    </rPh>
    <rPh sb="85" eb="86">
      <t>タ</t>
    </rPh>
    <rPh sb="86" eb="88">
      <t>カイケイ</t>
    </rPh>
    <rPh sb="88" eb="90">
      <t>ホジョ</t>
    </rPh>
    <rPh sb="90" eb="91">
      <t>キン</t>
    </rPh>
    <rPh sb="92" eb="93">
      <t>タヨ</t>
    </rPh>
    <rPh sb="97" eb="99">
      <t>ジョウキョウ</t>
    </rPh>
    <rPh sb="227" eb="229">
      <t>ヒツヨウ</t>
    </rPh>
    <phoneticPr fontId="4"/>
  </si>
  <si>
    <t>　経常収支比率は、令和２年度に他会計補助金の減少により１００％を下回っていたが、令和３年度からは他会計補助金の増加により、１００％を上回り、累積欠損金も発生していない。
　流動比率は類似団体より高い水準で推移しており、かつ１００％を上回っているため、短期的な債務に関する支払能力は確保されている。
　経費回収率は、１００％を下回っており、使用料で回収すべき経費を使用料以外の収入である他会計補助金に頼っている状態である。令和４年度は、処理場の維持管理費が増加したため、当該率は減少した。</t>
    <rPh sb="1" eb="3">
      <t>ケイジョウ</t>
    </rPh>
    <rPh sb="3" eb="5">
      <t>シュウシ</t>
    </rPh>
    <rPh sb="5" eb="7">
      <t>ヒリツ</t>
    </rPh>
    <rPh sb="9" eb="11">
      <t>レイワ</t>
    </rPh>
    <rPh sb="12" eb="14">
      <t>ネンド</t>
    </rPh>
    <rPh sb="15" eb="16">
      <t>タ</t>
    </rPh>
    <rPh sb="16" eb="18">
      <t>カイケイ</t>
    </rPh>
    <rPh sb="18" eb="21">
      <t>ホジョキン</t>
    </rPh>
    <rPh sb="22" eb="24">
      <t>ゲンショウ</t>
    </rPh>
    <rPh sb="32" eb="34">
      <t>シタマワ</t>
    </rPh>
    <rPh sb="40" eb="42">
      <t>レイワ</t>
    </rPh>
    <rPh sb="43" eb="45">
      <t>ネンド</t>
    </rPh>
    <rPh sb="48" eb="49">
      <t>ホカ</t>
    </rPh>
    <rPh sb="49" eb="51">
      <t>カイケイ</t>
    </rPh>
    <rPh sb="51" eb="54">
      <t>ホジョキン</t>
    </rPh>
    <rPh sb="55" eb="57">
      <t>ゾウカ</t>
    </rPh>
    <rPh sb="66" eb="68">
      <t>ウワマワ</t>
    </rPh>
    <rPh sb="70" eb="72">
      <t>ルイセキ</t>
    </rPh>
    <rPh sb="72" eb="75">
      <t>ケッソンキン</t>
    </rPh>
    <rPh sb="76" eb="78">
      <t>ハッセイ</t>
    </rPh>
    <rPh sb="116" eb="118">
      <t>ウワマワ</t>
    </rPh>
    <rPh sb="150" eb="152">
      <t>ケイヒ</t>
    </rPh>
    <rPh sb="152" eb="154">
      <t>カイシュウ</t>
    </rPh>
    <rPh sb="154" eb="155">
      <t>リツ</t>
    </rPh>
    <rPh sb="192" eb="193">
      <t>タ</t>
    </rPh>
    <rPh sb="193" eb="195">
      <t>カイケイ</t>
    </rPh>
    <rPh sb="195" eb="198">
      <t>ホジョキン</t>
    </rPh>
    <rPh sb="204" eb="206">
      <t>ジョウタイ</t>
    </rPh>
    <rPh sb="217" eb="220">
      <t>ショリジョウ</t>
    </rPh>
    <rPh sb="221" eb="225">
      <t>イジカンリ</t>
    </rPh>
    <rPh sb="227" eb="229">
      <t>ゾウカ</t>
    </rPh>
    <rPh sb="234" eb="236">
      <t>トウガイ</t>
    </rPh>
    <rPh sb="238" eb="240">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</si>
</sst>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2B-490E-ADEE-106DB80B38C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AD2B-490E-ADEE-106DB80B38C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57.5</c:v>
                </c:pt>
                <c:pt idx="1">
                  <c:v>55.75</c:v>
                </c:pt>
                <c:pt idx="2">
                  <c:v>51.7</c:v>
                </c:pt>
                <c:pt idx="3">
                  <c:v>52.55</c:v>
                </c:pt>
                <c:pt idx="4">
                  <c:v>50.6</c:v>
                </c:pt>
              </c:numCache>
            </c:numRef>
          </c:val>
          <c:extLst>
            <c:ext xmlns:c16="http://schemas.microsoft.com/office/drawing/2014/chart" uri="{C3380CC4-5D6E-409C-BE32-E72D297353CC}">
              <c16:uniqueId val="{00000000-80CA-414C-BF92-0E65427DBE3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80CA-414C-BF92-0E65427DBE3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94.98</c:v>
                </c:pt>
                <c:pt idx="1">
                  <c:v>93.97</c:v>
                </c:pt>
                <c:pt idx="2">
                  <c:v>94.18</c:v>
                </c:pt>
                <c:pt idx="3">
                  <c:v>95.41</c:v>
                </c:pt>
                <c:pt idx="4">
                  <c:v>96.01</c:v>
                </c:pt>
              </c:numCache>
            </c:numRef>
          </c:val>
          <c:extLst>
            <c:ext xmlns:c16="http://schemas.microsoft.com/office/drawing/2014/chart" uri="{C3380CC4-5D6E-409C-BE32-E72D297353CC}">
              <c16:uniqueId val="{00000000-810C-4D79-8502-3E64F197877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810C-4D79-8502-3E64F197877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119.1</c:v>
                </c:pt>
                <c:pt idx="1">
                  <c:v>103.74</c:v>
                </c:pt>
                <c:pt idx="2">
                  <c:v>72.41</c:v>
                </c:pt>
                <c:pt idx="3">
                  <c:v>104.81</c:v>
                </c:pt>
                <c:pt idx="4">
                  <c:v>102.91</c:v>
                </c:pt>
              </c:numCache>
            </c:numRef>
          </c:val>
          <c:extLst>
            <c:ext xmlns:c16="http://schemas.microsoft.com/office/drawing/2014/chart" uri="{C3380CC4-5D6E-409C-BE32-E72D297353CC}">
              <c16:uniqueId val="{00000000-E138-48B9-BC81-6723FA2E257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c:ext xmlns:c16="http://schemas.microsoft.com/office/drawing/2014/chart" uri="{C3380CC4-5D6E-409C-BE32-E72D297353CC}">
              <c16:uniqueId val="{00000001-E138-48B9-BC81-6723FA2E257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33.65</c:v>
                </c:pt>
                <c:pt idx="1">
                  <c:v>36.049999999999997</c:v>
                </c:pt>
                <c:pt idx="2">
                  <c:v>38.06</c:v>
                </c:pt>
                <c:pt idx="3">
                  <c:v>40.04</c:v>
                </c:pt>
                <c:pt idx="4">
                  <c:v>41.95</c:v>
                </c:pt>
              </c:numCache>
            </c:numRef>
          </c:val>
          <c:extLst>
            <c:ext xmlns:c16="http://schemas.microsoft.com/office/drawing/2014/chart" uri="{C3380CC4-5D6E-409C-BE32-E72D297353CC}">
              <c16:uniqueId val="{00000000-6F0B-4ACB-A5ED-6AEA0EE177D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c:ext xmlns:c16="http://schemas.microsoft.com/office/drawing/2014/chart" uri="{C3380CC4-5D6E-409C-BE32-E72D297353CC}">
              <c16:uniqueId val="{00000001-6F0B-4ACB-A5ED-6AEA0EE177D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F9-424A-9EFA-F42BCC14482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c:ext xmlns:c16="http://schemas.microsoft.com/office/drawing/2014/chart" uri="{C3380CC4-5D6E-409C-BE32-E72D297353CC}">
              <c16:uniqueId val="{00000001-90F9-424A-9EFA-F42BCC14482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06-436E-9886-8DF80B2A69B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c:ext xmlns:c16="http://schemas.microsoft.com/office/drawing/2014/chart" uri="{C3380CC4-5D6E-409C-BE32-E72D297353CC}">
              <c16:uniqueId val="{00000001-D706-436E-9886-8DF80B2A69B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464.91</c:v>
                </c:pt>
                <c:pt idx="1">
                  <c:v>366.25</c:v>
                </c:pt>
                <c:pt idx="2">
                  <c:v>440.32</c:v>
                </c:pt>
                <c:pt idx="3">
                  <c:v>388.87</c:v>
                </c:pt>
                <c:pt idx="4">
                  <c:v>374.98</c:v>
                </c:pt>
              </c:numCache>
            </c:numRef>
          </c:val>
          <c:extLst>
            <c:ext xmlns:c16="http://schemas.microsoft.com/office/drawing/2014/chart" uri="{C3380CC4-5D6E-409C-BE32-E72D297353CC}">
              <c16:uniqueId val="{00000000-77C7-4E78-9CCF-A1ADA49DBE7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c:ext xmlns:c16="http://schemas.microsoft.com/office/drawing/2014/chart" uri="{C3380CC4-5D6E-409C-BE32-E72D297353CC}">
              <c16:uniqueId val="{00000001-77C7-4E78-9CCF-A1ADA49DBE7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442.47</c:v>
                </c:pt>
                <c:pt idx="1">
                  <c:v>399.81</c:v>
                </c:pt>
                <c:pt idx="2">
                  <c:v>391.87</c:v>
                </c:pt>
                <c:pt idx="3">
                  <c:v>327.05</c:v>
                </c:pt>
                <c:pt idx="4">
                  <c:v>218.49</c:v>
                </c:pt>
              </c:numCache>
            </c:numRef>
          </c:val>
          <c:extLst>
            <c:ext xmlns:c16="http://schemas.microsoft.com/office/drawing/2014/chart" uri="{C3380CC4-5D6E-409C-BE32-E72D297353CC}">
              <c16:uniqueId val="{00000000-A3D8-4D71-ADD0-05B9F2C6FAB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A3D8-4D71-ADD0-05B9F2C6FAB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45.85</c:v>
                </c:pt>
                <c:pt idx="1">
                  <c:v>39.979999999999997</c:v>
                </c:pt>
                <c:pt idx="2">
                  <c:v>52.17</c:v>
                </c:pt>
                <c:pt idx="3">
                  <c:v>58.08</c:v>
                </c:pt>
                <c:pt idx="4">
                  <c:v>47.6</c:v>
                </c:pt>
              </c:numCache>
            </c:numRef>
          </c:val>
          <c:extLst>
            <c:ext xmlns:c16="http://schemas.microsoft.com/office/drawing/2014/chart" uri="{C3380CC4-5D6E-409C-BE32-E72D297353CC}">
              <c16:uniqueId val="{00000000-9BA5-4169-BEA4-DD91D9847E8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9BA5-4169-BEA4-DD91D9847E8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344.75</c:v>
                </c:pt>
                <c:pt idx="1">
                  <c:v>391.64</c:v>
                </c:pt>
                <c:pt idx="2">
                  <c:v>315.75</c:v>
                </c:pt>
                <c:pt idx="3">
                  <c:v>275.3</c:v>
                </c:pt>
                <c:pt idx="4">
                  <c:v>332.04</c:v>
                </c:pt>
              </c:numCache>
            </c:numRef>
          </c:val>
          <c:extLst>
            <c:ext xmlns:c16="http://schemas.microsoft.com/office/drawing/2014/chart" uri="{C3380CC4-5D6E-409C-BE32-E72D297353CC}">
              <c16:uniqueId val="{00000000-D728-4163-B1D6-182C778FC69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D728-4163-B1D6-182C778FC69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山口県　下関市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自治体職員</v>
      </c>
      <c r="AE8" s="66"/>
      <c r="AF8" s="66"/>
      <c r="AG8" s="66"/>
      <c r="AH8" s="66"/>
      <c r="AI8" s="66"/>
      <c r="AJ8" s="66"/>
      <c r="AK8" s="3"/>
      <c r="AL8" s="46">
        <f>データ!S6</f>
        <v>250645</v>
      </c>
      <c r="AM8" s="46"/>
      <c r="AN8" s="46"/>
      <c r="AO8" s="46"/>
      <c r="AP8" s="46"/>
      <c r="AQ8" s="46"/>
      <c r="AR8" s="46"/>
      <c r="AS8" s="46"/>
      <c r="AT8" s="45">
        <f>データ!T6</f>
        <v>716.18</v>
      </c>
      <c r="AU8" s="45"/>
      <c r="AV8" s="45"/>
      <c r="AW8" s="45"/>
      <c r="AX8" s="45"/>
      <c r="AY8" s="45"/>
      <c r="AZ8" s="45"/>
      <c r="BA8" s="45"/>
      <c r="BB8" s="45">
        <f>データ!U6</f>
        <v>349.97</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88.06</v>
      </c>
      <c r="J10" s="45"/>
      <c r="K10" s="45"/>
      <c r="L10" s="45"/>
      <c r="M10" s="45"/>
      <c r="N10" s="45"/>
      <c r="O10" s="45"/>
      <c r="P10" s="45">
        <f>データ!P6</f>
        <v>1.1499999999999999</v>
      </c>
      <c r="Q10" s="45"/>
      <c r="R10" s="45"/>
      <c r="S10" s="45"/>
      <c r="T10" s="45"/>
      <c r="U10" s="45"/>
      <c r="V10" s="45"/>
      <c r="W10" s="45">
        <f>データ!Q6</f>
        <v>92.81</v>
      </c>
      <c r="X10" s="45"/>
      <c r="Y10" s="45"/>
      <c r="Z10" s="45"/>
      <c r="AA10" s="45"/>
      <c r="AB10" s="45"/>
      <c r="AC10" s="45"/>
      <c r="AD10" s="46">
        <f>データ!R6</f>
        <v>3336</v>
      </c>
      <c r="AE10" s="46"/>
      <c r="AF10" s="46"/>
      <c r="AG10" s="46"/>
      <c r="AH10" s="46"/>
      <c r="AI10" s="46"/>
      <c r="AJ10" s="46"/>
      <c r="AK10" s="2"/>
      <c r="AL10" s="46">
        <f>データ!V6</f>
        <v>2855</v>
      </c>
      <c r="AM10" s="46"/>
      <c r="AN10" s="46"/>
      <c r="AO10" s="46"/>
      <c r="AP10" s="46"/>
      <c r="AQ10" s="46"/>
      <c r="AR10" s="46"/>
      <c r="AS10" s="46"/>
      <c r="AT10" s="45">
        <f>データ!W6</f>
        <v>1.71</v>
      </c>
      <c r="AU10" s="45"/>
      <c r="AV10" s="45"/>
      <c r="AW10" s="45"/>
      <c r="AX10" s="45"/>
      <c r="AY10" s="45"/>
      <c r="AZ10" s="45"/>
      <c r="BA10" s="45"/>
      <c r="BB10" s="45">
        <f>データ!X6</f>
        <v>1669.59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gWmsHnuKyRzksdOqgfd516766B1/5La/cOuWcu2XeAfTqI6XsmASrbFsRykOL1yighAOIIkEQadiNtMLqFDeMQ==" saltValue="bWfTR/lqcFO/SgWdfvkTG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352012</v>
      </c>
      <c r="D6" s="19">
        <f t="shared" si="3"/>
        <v>46</v>
      </c>
      <c r="E6" s="19">
        <f t="shared" si="3"/>
        <v>17</v>
      </c>
      <c r="F6" s="19">
        <f t="shared" si="3"/>
        <v>4</v>
      </c>
      <c r="G6" s="19">
        <f t="shared" si="3"/>
        <v>0</v>
      </c>
      <c r="H6" s="19" t="str">
        <f t="shared" si="3"/>
        <v>山口県　下関市</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88.06</v>
      </c>
      <c r="P6" s="20">
        <f t="shared" si="3"/>
        <v>1.1499999999999999</v>
      </c>
      <c r="Q6" s="20">
        <f t="shared" si="3"/>
        <v>92.81</v>
      </c>
      <c r="R6" s="20">
        <f t="shared" si="3"/>
        <v>3336</v>
      </c>
      <c r="S6" s="20">
        <f t="shared" si="3"/>
        <v>250645</v>
      </c>
      <c r="T6" s="20">
        <f t="shared" si="3"/>
        <v>716.18</v>
      </c>
      <c r="U6" s="20">
        <f t="shared" si="3"/>
        <v>349.97</v>
      </c>
      <c r="V6" s="20">
        <f t="shared" si="3"/>
        <v>2855</v>
      </c>
      <c r="W6" s="20">
        <f t="shared" si="3"/>
        <v>1.71</v>
      </c>
      <c r="X6" s="20">
        <f t="shared" si="3"/>
        <v>1669.59</v>
      </c>
      <c r="Y6" s="21">
        <f>IF(Y7="",NA(),Y7)</f>
        <v>119.1</v>
      </c>
      <c r="Z6" s="21">
        <f t="shared" ref="Z6:AH6" si="4">IF(Z7="",NA(),Z7)</f>
        <v>103.74</v>
      </c>
      <c r="AA6" s="21">
        <f t="shared" si="4"/>
        <v>72.41</v>
      </c>
      <c r="AB6" s="21">
        <f t="shared" si="4"/>
        <v>104.81</v>
      </c>
      <c r="AC6" s="21">
        <f t="shared" si="4"/>
        <v>102.91</v>
      </c>
      <c r="AD6" s="21">
        <f t="shared" si="4"/>
        <v>101.72</v>
      </c>
      <c r="AE6" s="21">
        <f t="shared" si="4"/>
        <v>102.73</v>
      </c>
      <c r="AF6" s="21">
        <f t="shared" si="4"/>
        <v>105.78</v>
      </c>
      <c r="AG6" s="21">
        <f t="shared" si="4"/>
        <v>106.09</v>
      </c>
      <c r="AH6" s="21">
        <f t="shared" si="4"/>
        <v>106.44</v>
      </c>
      <c r="AI6" s="20" t="str">
        <f>IF(AI7="","",IF(AI7="-","【-】","【"&amp;SUBSTITUTE(TEXT(AI7,"#,##0.00"),"-","△")&amp;"】"))</f>
        <v>【104.54】</v>
      </c>
      <c r="AJ6" s="20">
        <f>IF(AJ7="",NA(),AJ7)</f>
        <v>0</v>
      </c>
      <c r="AK6" s="20">
        <f t="shared" ref="AK6:AS6" si="5">IF(AK7="",NA(),AK7)</f>
        <v>0</v>
      </c>
      <c r="AL6" s="20">
        <f t="shared" si="5"/>
        <v>0</v>
      </c>
      <c r="AM6" s="20">
        <f t="shared" si="5"/>
        <v>0</v>
      </c>
      <c r="AN6" s="20">
        <f t="shared" si="5"/>
        <v>0</v>
      </c>
      <c r="AO6" s="21">
        <f t="shared" si="5"/>
        <v>112.88</v>
      </c>
      <c r="AP6" s="21">
        <f t="shared" si="5"/>
        <v>94.97</v>
      </c>
      <c r="AQ6" s="21">
        <f t="shared" si="5"/>
        <v>63.96</v>
      </c>
      <c r="AR6" s="21">
        <f t="shared" si="5"/>
        <v>69.42</v>
      </c>
      <c r="AS6" s="21">
        <f t="shared" si="5"/>
        <v>72.86</v>
      </c>
      <c r="AT6" s="20" t="str">
        <f>IF(AT7="","",IF(AT7="-","【-】","【"&amp;SUBSTITUTE(TEXT(AT7,"#,##0.00"),"-","△")&amp;"】"))</f>
        <v>【65.93】</v>
      </c>
      <c r="AU6" s="21">
        <f>IF(AU7="",NA(),AU7)</f>
        <v>464.91</v>
      </c>
      <c r="AV6" s="21">
        <f t="shared" ref="AV6:BD6" si="6">IF(AV7="",NA(),AV7)</f>
        <v>366.25</v>
      </c>
      <c r="AW6" s="21">
        <f t="shared" si="6"/>
        <v>440.32</v>
      </c>
      <c r="AX6" s="21">
        <f t="shared" si="6"/>
        <v>388.87</v>
      </c>
      <c r="AY6" s="21">
        <f t="shared" si="6"/>
        <v>374.98</v>
      </c>
      <c r="AZ6" s="21">
        <f t="shared" si="6"/>
        <v>49.18</v>
      </c>
      <c r="BA6" s="21">
        <f t="shared" si="6"/>
        <v>47.72</v>
      </c>
      <c r="BB6" s="21">
        <f t="shared" si="6"/>
        <v>44.24</v>
      </c>
      <c r="BC6" s="21">
        <f t="shared" si="6"/>
        <v>43.07</v>
      </c>
      <c r="BD6" s="21">
        <f t="shared" si="6"/>
        <v>45.42</v>
      </c>
      <c r="BE6" s="20" t="str">
        <f>IF(BE7="","",IF(BE7="-","【-】","【"&amp;SUBSTITUTE(TEXT(BE7,"#,##0.00"),"-","△")&amp;"】"))</f>
        <v>【44.25】</v>
      </c>
      <c r="BF6" s="21">
        <f>IF(BF7="",NA(),BF7)</f>
        <v>442.47</v>
      </c>
      <c r="BG6" s="21">
        <f t="shared" ref="BG6:BO6" si="7">IF(BG7="",NA(),BG7)</f>
        <v>399.81</v>
      </c>
      <c r="BH6" s="21">
        <f t="shared" si="7"/>
        <v>391.87</v>
      </c>
      <c r="BI6" s="21">
        <f t="shared" si="7"/>
        <v>327.05</v>
      </c>
      <c r="BJ6" s="21">
        <f t="shared" si="7"/>
        <v>218.49</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45.85</v>
      </c>
      <c r="BR6" s="21">
        <f t="shared" ref="BR6:BZ6" si="8">IF(BR7="",NA(),BR7)</f>
        <v>39.979999999999997</v>
      </c>
      <c r="BS6" s="21">
        <f t="shared" si="8"/>
        <v>52.17</v>
      </c>
      <c r="BT6" s="21">
        <f t="shared" si="8"/>
        <v>58.08</v>
      </c>
      <c r="BU6" s="21">
        <f t="shared" si="8"/>
        <v>47.6</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344.75</v>
      </c>
      <c r="CC6" s="21">
        <f t="shared" ref="CC6:CK6" si="9">IF(CC7="",NA(),CC7)</f>
        <v>391.64</v>
      </c>
      <c r="CD6" s="21">
        <f t="shared" si="9"/>
        <v>315.75</v>
      </c>
      <c r="CE6" s="21">
        <f t="shared" si="9"/>
        <v>275.3</v>
      </c>
      <c r="CF6" s="21">
        <f t="shared" si="9"/>
        <v>332.04</v>
      </c>
      <c r="CG6" s="21">
        <f t="shared" si="9"/>
        <v>230.02</v>
      </c>
      <c r="CH6" s="21">
        <f t="shared" si="9"/>
        <v>228.47</v>
      </c>
      <c r="CI6" s="21">
        <f t="shared" si="9"/>
        <v>224.88</v>
      </c>
      <c r="CJ6" s="21">
        <f t="shared" si="9"/>
        <v>228.64</v>
      </c>
      <c r="CK6" s="21">
        <f t="shared" si="9"/>
        <v>239.46</v>
      </c>
      <c r="CL6" s="20" t="str">
        <f>IF(CL7="","",IF(CL7="-","【-】","【"&amp;SUBSTITUTE(TEXT(CL7,"#,##0.00"),"-","△")&amp;"】"))</f>
        <v>【220.62】</v>
      </c>
      <c r="CM6" s="21">
        <f>IF(CM7="",NA(),CM7)</f>
        <v>57.5</v>
      </c>
      <c r="CN6" s="21">
        <f t="shared" ref="CN6:CV6" si="10">IF(CN7="",NA(),CN7)</f>
        <v>55.75</v>
      </c>
      <c r="CO6" s="21">
        <f t="shared" si="10"/>
        <v>51.7</v>
      </c>
      <c r="CP6" s="21">
        <f t="shared" si="10"/>
        <v>52.55</v>
      </c>
      <c r="CQ6" s="21">
        <f t="shared" si="10"/>
        <v>50.6</v>
      </c>
      <c r="CR6" s="21">
        <f t="shared" si="10"/>
        <v>42.56</v>
      </c>
      <c r="CS6" s="21">
        <f t="shared" si="10"/>
        <v>42.47</v>
      </c>
      <c r="CT6" s="21">
        <f t="shared" si="10"/>
        <v>42.4</v>
      </c>
      <c r="CU6" s="21">
        <f t="shared" si="10"/>
        <v>42.28</v>
      </c>
      <c r="CV6" s="21">
        <f t="shared" si="10"/>
        <v>41.06</v>
      </c>
      <c r="CW6" s="20" t="str">
        <f>IF(CW7="","",IF(CW7="-","【-】","【"&amp;SUBSTITUTE(TEXT(CW7,"#,##0.00"),"-","△")&amp;"】"))</f>
        <v>【42.22】</v>
      </c>
      <c r="CX6" s="21">
        <f>IF(CX7="",NA(),CX7)</f>
        <v>94.98</v>
      </c>
      <c r="CY6" s="21">
        <f t="shared" ref="CY6:DG6" si="11">IF(CY7="",NA(),CY7)</f>
        <v>93.97</v>
      </c>
      <c r="CZ6" s="21">
        <f t="shared" si="11"/>
        <v>94.18</v>
      </c>
      <c r="DA6" s="21">
        <f t="shared" si="11"/>
        <v>95.41</v>
      </c>
      <c r="DB6" s="21">
        <f t="shared" si="11"/>
        <v>96.01</v>
      </c>
      <c r="DC6" s="21">
        <f t="shared" si="11"/>
        <v>83.32</v>
      </c>
      <c r="DD6" s="21">
        <f t="shared" si="11"/>
        <v>83.75</v>
      </c>
      <c r="DE6" s="21">
        <f t="shared" si="11"/>
        <v>84.19</v>
      </c>
      <c r="DF6" s="21">
        <f t="shared" si="11"/>
        <v>84.34</v>
      </c>
      <c r="DG6" s="21">
        <f t="shared" si="11"/>
        <v>84.34</v>
      </c>
      <c r="DH6" s="20" t="str">
        <f>IF(DH7="","",IF(DH7="-","【-】","【"&amp;SUBSTITUTE(TEXT(DH7,"#,##0.00"),"-","△")&amp;"】"))</f>
        <v>【85.67】</v>
      </c>
      <c r="DI6" s="21">
        <f>IF(DI7="",NA(),DI7)</f>
        <v>33.65</v>
      </c>
      <c r="DJ6" s="21">
        <f t="shared" ref="DJ6:DR6" si="12">IF(DJ7="",NA(),DJ7)</f>
        <v>36.049999999999997</v>
      </c>
      <c r="DK6" s="21">
        <f t="shared" si="12"/>
        <v>38.06</v>
      </c>
      <c r="DL6" s="21">
        <f t="shared" si="12"/>
        <v>40.04</v>
      </c>
      <c r="DM6" s="21">
        <f t="shared" si="12"/>
        <v>41.95</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352012</v>
      </c>
      <c r="D7" s="23">
        <v>46</v>
      </c>
      <c r="E7" s="23">
        <v>17</v>
      </c>
      <c r="F7" s="23">
        <v>4</v>
      </c>
      <c r="G7" s="23">
        <v>0</v>
      </c>
      <c r="H7" s="23" t="s">
        <v>96</v>
      </c>
      <c r="I7" s="23" t="s">
        <v>97</v>
      </c>
      <c r="J7" s="23" t="s">
        <v>98</v>
      </c>
      <c r="K7" s="23" t="s">
        <v>99</v>
      </c>
      <c r="L7" s="23" t="s">
        <v>100</v>
      </c>
      <c r="M7" s="23" t="s">
        <v>101</v>
      </c>
      <c r="N7" s="24" t="s">
        <v>102</v>
      </c>
      <c r="O7" s="24">
        <v>88.06</v>
      </c>
      <c r="P7" s="24">
        <v>1.1499999999999999</v>
      </c>
      <c r="Q7" s="24">
        <v>92.81</v>
      </c>
      <c r="R7" s="24">
        <v>3336</v>
      </c>
      <c r="S7" s="24">
        <v>250645</v>
      </c>
      <c r="T7" s="24">
        <v>716.18</v>
      </c>
      <c r="U7" s="24">
        <v>349.97</v>
      </c>
      <c r="V7" s="24">
        <v>2855</v>
      </c>
      <c r="W7" s="24">
        <v>1.71</v>
      </c>
      <c r="X7" s="24">
        <v>1669.59</v>
      </c>
      <c r="Y7" s="24">
        <v>119.1</v>
      </c>
      <c r="Z7" s="24">
        <v>103.74</v>
      </c>
      <c r="AA7" s="24">
        <v>72.41</v>
      </c>
      <c r="AB7" s="24">
        <v>104.81</v>
      </c>
      <c r="AC7" s="24">
        <v>102.91</v>
      </c>
      <c r="AD7" s="24">
        <v>101.72</v>
      </c>
      <c r="AE7" s="24">
        <v>102.73</v>
      </c>
      <c r="AF7" s="24">
        <v>105.78</v>
      </c>
      <c r="AG7" s="24">
        <v>106.09</v>
      </c>
      <c r="AH7" s="24">
        <v>106.44</v>
      </c>
      <c r="AI7" s="24">
        <v>104.54</v>
      </c>
      <c r="AJ7" s="24">
        <v>0</v>
      </c>
      <c r="AK7" s="24">
        <v>0</v>
      </c>
      <c r="AL7" s="24">
        <v>0</v>
      </c>
      <c r="AM7" s="24">
        <v>0</v>
      </c>
      <c r="AN7" s="24">
        <v>0</v>
      </c>
      <c r="AO7" s="24">
        <v>112.88</v>
      </c>
      <c r="AP7" s="24">
        <v>94.97</v>
      </c>
      <c r="AQ7" s="24">
        <v>63.96</v>
      </c>
      <c r="AR7" s="24">
        <v>69.42</v>
      </c>
      <c r="AS7" s="24">
        <v>72.86</v>
      </c>
      <c r="AT7" s="24">
        <v>65.930000000000007</v>
      </c>
      <c r="AU7" s="24">
        <v>464.91</v>
      </c>
      <c r="AV7" s="24">
        <v>366.25</v>
      </c>
      <c r="AW7" s="24">
        <v>440.32</v>
      </c>
      <c r="AX7" s="24">
        <v>388.87</v>
      </c>
      <c r="AY7" s="24">
        <v>374.98</v>
      </c>
      <c r="AZ7" s="24">
        <v>49.18</v>
      </c>
      <c r="BA7" s="24">
        <v>47.72</v>
      </c>
      <c r="BB7" s="24">
        <v>44.24</v>
      </c>
      <c r="BC7" s="24">
        <v>43.07</v>
      </c>
      <c r="BD7" s="24">
        <v>45.42</v>
      </c>
      <c r="BE7" s="24">
        <v>44.25</v>
      </c>
      <c r="BF7" s="24">
        <v>442.47</v>
      </c>
      <c r="BG7" s="24">
        <v>399.81</v>
      </c>
      <c r="BH7" s="24">
        <v>391.87</v>
      </c>
      <c r="BI7" s="24">
        <v>327.05</v>
      </c>
      <c r="BJ7" s="24">
        <v>218.49</v>
      </c>
      <c r="BK7" s="24">
        <v>1194.1500000000001</v>
      </c>
      <c r="BL7" s="24">
        <v>1206.79</v>
      </c>
      <c r="BM7" s="24">
        <v>1258.43</v>
      </c>
      <c r="BN7" s="24">
        <v>1163.75</v>
      </c>
      <c r="BO7" s="24">
        <v>1195.47</v>
      </c>
      <c r="BP7" s="24">
        <v>1182.1099999999999</v>
      </c>
      <c r="BQ7" s="24">
        <v>45.85</v>
      </c>
      <c r="BR7" s="24">
        <v>39.979999999999997</v>
      </c>
      <c r="BS7" s="24">
        <v>52.17</v>
      </c>
      <c r="BT7" s="24">
        <v>58.08</v>
      </c>
      <c r="BU7" s="24">
        <v>47.6</v>
      </c>
      <c r="BV7" s="24">
        <v>72.260000000000005</v>
      </c>
      <c r="BW7" s="24">
        <v>71.84</v>
      </c>
      <c r="BX7" s="24">
        <v>73.36</v>
      </c>
      <c r="BY7" s="24">
        <v>72.599999999999994</v>
      </c>
      <c r="BZ7" s="24">
        <v>69.430000000000007</v>
      </c>
      <c r="CA7" s="24">
        <v>73.78</v>
      </c>
      <c r="CB7" s="24">
        <v>344.75</v>
      </c>
      <c r="CC7" s="24">
        <v>391.64</v>
      </c>
      <c r="CD7" s="24">
        <v>315.75</v>
      </c>
      <c r="CE7" s="24">
        <v>275.3</v>
      </c>
      <c r="CF7" s="24">
        <v>332.04</v>
      </c>
      <c r="CG7" s="24">
        <v>230.02</v>
      </c>
      <c r="CH7" s="24">
        <v>228.47</v>
      </c>
      <c r="CI7" s="24">
        <v>224.88</v>
      </c>
      <c r="CJ7" s="24">
        <v>228.64</v>
      </c>
      <c r="CK7" s="24">
        <v>239.46</v>
      </c>
      <c r="CL7" s="24">
        <v>220.62</v>
      </c>
      <c r="CM7" s="24">
        <v>57.5</v>
      </c>
      <c r="CN7" s="24">
        <v>55.75</v>
      </c>
      <c r="CO7" s="24">
        <v>51.7</v>
      </c>
      <c r="CP7" s="24">
        <v>52.55</v>
      </c>
      <c r="CQ7" s="24">
        <v>50.6</v>
      </c>
      <c r="CR7" s="24">
        <v>42.56</v>
      </c>
      <c r="CS7" s="24">
        <v>42.47</v>
      </c>
      <c r="CT7" s="24">
        <v>42.4</v>
      </c>
      <c r="CU7" s="24">
        <v>42.28</v>
      </c>
      <c r="CV7" s="24">
        <v>41.06</v>
      </c>
      <c r="CW7" s="24">
        <v>42.22</v>
      </c>
      <c r="CX7" s="24">
        <v>94.98</v>
      </c>
      <c r="CY7" s="24">
        <v>93.97</v>
      </c>
      <c r="CZ7" s="24">
        <v>94.18</v>
      </c>
      <c r="DA7" s="24">
        <v>95.41</v>
      </c>
      <c r="DB7" s="24">
        <v>96.01</v>
      </c>
      <c r="DC7" s="24">
        <v>83.32</v>
      </c>
      <c r="DD7" s="24">
        <v>83.75</v>
      </c>
      <c r="DE7" s="24">
        <v>84.19</v>
      </c>
      <c r="DF7" s="24">
        <v>84.34</v>
      </c>
      <c r="DG7" s="24">
        <v>84.34</v>
      </c>
      <c r="DH7" s="24">
        <v>85.67</v>
      </c>
      <c r="DI7" s="24">
        <v>33.65</v>
      </c>
      <c r="DJ7" s="24">
        <v>36.049999999999997</v>
      </c>
      <c r="DK7" s="24">
        <v>38.06</v>
      </c>
      <c r="DL7" s="24">
        <v>40.04</v>
      </c>
      <c r="DM7" s="24">
        <v>41.95</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v>
      </c>
      <c r="EF7" s="24">
        <v>0</v>
      </c>
      <c r="EG7" s="24">
        <v>0</v>
      </c>
      <c r="EH7" s="24">
        <v>0</v>
      </c>
      <c r="EI7" s="24">
        <v>0</v>
      </c>
      <c r="EJ7" s="24">
        <v>0.13</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加島 亜美</cp:lastModifiedBy>
  <dcterms:created xsi:type="dcterms:W3CDTF">2023-12-12T00:58:20Z</dcterms:created>
  <dcterms:modified xsi:type="dcterms:W3CDTF">2024-02-04T23:41:55Z</dcterms:modified>
  <cp:category/>
</cp:coreProperties>
</file>