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総合政策部\財政課\73_公営企業\令和05年度\★20240117　公営企業に係る経営比較分析表（令和４年度決算）の分析等について\04_提出\"/>
    </mc:Choice>
  </mc:AlternateContent>
  <xr:revisionPtr revIDLastSave="0" documentId="13_ncr:1_{439F8236-6D91-4559-8104-DFCEEEA28E34}" xr6:coauthVersionLast="36" xr6:coauthVersionMax="36" xr10:uidLastSave="{00000000-0000-0000-0000-000000000000}"/>
  <workbookProtection workbookAlgorithmName="SHA-512" workbookHashValue="UuqyKsV+zzxz/dMrHW1DhgQqEp8vtHeFN7xsmTRNZBBIG6kqO/chUNP8bVUB7j0pfTDv8Giy2S80dVL+bUhlqw==" workbookSaltValue="fLv1l6UybU3GwnMDy43U9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P10" i="4"/>
  <c r="BB8" i="4"/>
  <c r="AT8" i="4"/>
  <c r="AL8" i="4"/>
  <c r="AD8" i="4"/>
  <c r="W8" i="4"/>
  <c r="P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<sst xmlns="http://schemas.openxmlformats.org/spreadsheetml/2006/main" count="231" uniqueCount="118">
  <si>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</si>
  <si>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</si>
  <si>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</si>
  <si>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</si>
  <si>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</si>
  <si>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</si>
  <si>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</si>
  <si>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</si>
  <si>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</si>
  <si>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</si>
  <si>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</si>
  <si>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</si>
  <si>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</si>
  <si>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</si>
  <si>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</si>
  <si>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</si>
  <si>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</si>
  <si>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</si>
  <si>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</si>
  <si>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</si>
  <si>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</si>
  <si>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</si>
  <si>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</si>
  <si>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</si>
  <si>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</si>
  <si>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</si>
  <si>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</si>
  <si>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</si>
  <si>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</si>
  <si>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</si>
  <si>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</si>
  <si>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</si>
  <si>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</si>
  <si>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</si>
  <si>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</si>
  <si>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</si>
  <si>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</si>
  <si>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</si>
  <si>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</si>
  <si>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</si>
  <si>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</si>
  <si>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</si>
  <si>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</si>
  <si>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</si>
  <si>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</si>
  <si>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</si>
  <si>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</si>
  <si>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</si>
  <si>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</si>
  <si>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</si>
  <si>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</si>
  <si>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</si>
  <si>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</si>
  <si>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</si>
  <si>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</si>
  <si>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</si>
  <si>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</si>
  <si>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</si>
  <si>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</si>
  <si>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</si>
  <si>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</si>
  <si>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</si>
  <si>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</si>
  <si>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</si>
  <si>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</si>
  <si>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</si>
  <si>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</si>
  <si>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</si>
  <si>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</si>
  <si>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</si>
  <si>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</si>
  <si>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</si>
  <si>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</si>
  <si>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</si>
  <si>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</si>
  <si>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</si>
  <si>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</si>
  <si>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</si>
  <si>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</si>
  <si>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</si>
  <si>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</si>
  <si>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</si>
  <si>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</si>
  <si>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</si>
  <si>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</si>
  <si>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</si>
  <si>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</si>
  <si>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</si>
  <si>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</si>
  <si>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</si>
  <si>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</si>
  <si>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</si>
  <si>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</si>
  <si>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</si>
  <si>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</si>
  <si>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</si>
  <si>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</si>
  <si>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</si>
  <si>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</si>
  <si>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</si>
  <si>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</si>
  <si>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</si>
  <si>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</si>
  <si>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</si>
  <si>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</si>
  <si>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</si>
  <si>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</si>
  <si>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</si>
  <si>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</si>
  <si>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</si>
  <si>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</si>
  <si>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</si>
  <si>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</si>
  <si>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</si>
  <si>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</si>
  <si>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の公共下水道事業は、現時点においては黒字を計上しているが、人口減少に伴う使用料収益の減少や老朽化施設の改築・更新に要する経費の増大により経営状況はますます厳しくなっていくことが予想される。このような状況においても事業を継続していくために、従来努めてきた経費削減に加え、官民連携手法の活用による事業の効率化に努めるなど、一層の経営努力を行っていく必要がある。</t>
    <phoneticPr fontId="4"/>
  </si>
  <si>
    <t>　汚水処理に要する経費は使用料で賄えており、その結果、経常収支比率は100％を超え、単年度収支は黒字で推移している。
　資金の留保もできており、流動比率は100％を超えている。
 企業債については、新規発行額を償還額の範囲内とすることで残高の抑制に努めてきたが、令和3年度については、宇部・阿知須公共下水道組合の解散に伴う債務の承継により、残高が増加した。しかしながら企業債残高対事業規模比率は類似団体の平均値よりも低い水準で推移している。
　施設利用率については、本市公共下水道事業は汚水と雨水の両方を処理する合流施設を有しており、その施設は雨天時を想定した処理能力となっているため、晴天時においては他団体に比べて低い水準になる特徴がある。
　水洗化率については上昇傾向にあり、引き続き水洗化促進の取り組みを行っていく。</t>
    <rPh sb="1" eb="5">
      <t>オスイショリ</t>
    </rPh>
    <rPh sb="6" eb="7">
      <t>ヨウ</t>
    </rPh>
    <rPh sb="9" eb="11">
      <t>ケイヒ</t>
    </rPh>
    <rPh sb="12" eb="15">
      <t>シヨウリョウ</t>
    </rPh>
    <rPh sb="16" eb="17">
      <t>マカナ</t>
    </rPh>
    <rPh sb="24" eb="26">
      <t>ケッカ</t>
    </rPh>
    <rPh sb="27" eb="33">
      <t>ケイジョウシュウシヒリツ</t>
    </rPh>
    <rPh sb="39" eb="40">
      <t>コ</t>
    </rPh>
    <rPh sb="42" eb="47">
      <t>タンネンドシュウシ</t>
    </rPh>
    <rPh sb="48" eb="50">
      <t>クロジ</t>
    </rPh>
    <rPh sb="51" eb="53">
      <t>スイイ</t>
    </rPh>
    <rPh sb="60" eb="62">
      <t>シキン</t>
    </rPh>
    <rPh sb="63" eb="65">
      <t>リュウホ</t>
    </rPh>
    <rPh sb="202" eb="205">
      <t>ヘイキンチ</t>
    </rPh>
    <phoneticPr fontId="4"/>
  </si>
  <si>
    <t>　本市の公共下水道事業は事業着手から70年を経過しているが、有形固定資産減価償却率は類似団体の平均値よりも低い水準となっている。これは、本市の公共下水道事業が平成22年度に公営企業会計に移行するまでの減価償却累計額が反映されていないことによるものである。実際には施設の老朽化は、管渠老朽化率に示されるとおり、類似団体の平均値に比べ進んでいる状況にある。
　現在本市は国土交通省の示す「10年概成」に沿って下水道整備区域の見直しを行い、令和8年度までに新規整備を完了する予定としている。本格的に新規整備から維持管理の段階に移っており、既存施設の改築更新を積極的に進めている。
　老朽化したポンプ場の更新を優先的に進めていることから、管渠改善率は下降している。</t>
    <rPh sb="47" eb="50">
      <t>ヘイキンチ</t>
    </rPh>
    <rPh sb="159" eb="162">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</si>
</sst>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0.56000000000000005</c:v>
                </c:pt>
                <c:pt idx="1">
                  <c:v>0.36</c:v>
                </c:pt>
                <c:pt idx="2">
                  <c:v>0.85</c:v>
                </c:pt>
                <c:pt idx="3">
                  <c:v>0.56999999999999995</c:v>
                </c:pt>
                <c:pt idx="4">
                  <c:v>0.24</c:v>
                </c:pt>
              </c:numCache>
            </c:numRef>
          </c:val>
          <c:extLst>
            <c:ext xmlns:c16="http://schemas.microsoft.com/office/drawing/2014/chart" uri="{C3380CC4-5D6E-409C-BE32-E72D297353CC}">
              <c16:uniqueId val="{00000000-4820-44CC-A1CB-F316BF4E88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4820-44CC-A1CB-F316BF4E88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109.05</c:v>
                </c:pt>
                <c:pt idx="1">
                  <c:v>107.97</c:v>
                </c:pt>
                <c:pt idx="2">
                  <c:v>109.94</c:v>
                </c:pt>
                <c:pt idx="3">
                  <c:v>106.93</c:v>
                </c:pt>
                <c:pt idx="4">
                  <c:v>106.15</c:v>
                </c:pt>
              </c:numCache>
            </c:numRef>
          </c:val>
          <c:extLst>
            <c:ext xmlns:c16="http://schemas.microsoft.com/office/drawing/2014/chart" uri="{C3380CC4-5D6E-409C-BE32-E72D297353CC}">
              <c16:uniqueId val="{00000000-EB76-463B-980F-75956BAA98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EB76-463B-980F-75956BAA98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23.73</c:v>
                </c:pt>
                <c:pt idx="1">
                  <c:v>25.94</c:v>
                </c:pt>
                <c:pt idx="2">
                  <c:v>28.18</c:v>
                </c:pt>
                <c:pt idx="3">
                  <c:v>28.17</c:v>
                </c:pt>
                <c:pt idx="4">
                  <c:v>30.68</c:v>
                </c:pt>
              </c:numCache>
            </c:numRef>
          </c:val>
          <c:extLst>
            <c:ext xmlns:c16="http://schemas.microsoft.com/office/drawing/2014/chart" uri="{C3380CC4-5D6E-409C-BE32-E72D297353CC}">
              <c16:uniqueId val="{00000000-96B3-4145-B0D1-36FCBBF0D0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96B3-4145-B0D1-36FCBBF0D0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5.63</c:v>
                </c:pt>
                <c:pt idx="1">
                  <c:v>6.45</c:v>
                </c:pt>
                <c:pt idx="2">
                  <c:v>7.58</c:v>
                </c:pt>
                <c:pt idx="3">
                  <c:v>6.61</c:v>
                </c:pt>
                <c:pt idx="4">
                  <c:v>8.23</c:v>
                </c:pt>
              </c:numCache>
            </c:numRef>
          </c:val>
          <c:extLst>
            <c:ext xmlns:c16="http://schemas.microsoft.com/office/drawing/2014/chart" uri="{C3380CC4-5D6E-409C-BE32-E72D297353CC}">
              <c16:uniqueId val="{00000000-D8CB-4BC5-B16C-7A73C38564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D8CB-4BC5-B16C-7A73C38564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93-4AF0-BBEA-C6F90DECC8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D893-4AF0-BBEA-C6F90DECC8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139.78</c:v>
                </c:pt>
                <c:pt idx="1">
                  <c:v>165.81</c:v>
                </c:pt>
                <c:pt idx="2">
                  <c:v>167.71</c:v>
                </c:pt>
                <c:pt idx="3">
                  <c:v>165.96</c:v>
                </c:pt>
                <c:pt idx="4">
                  <c:v>146.12</c:v>
                </c:pt>
              </c:numCache>
            </c:numRef>
          </c:val>
          <c:extLst>
            <c:ext xmlns:c16="http://schemas.microsoft.com/office/drawing/2014/chart" uri="{C3380CC4-5D6E-409C-BE32-E72D297353CC}">
              <c16:uniqueId val="{00000000-47F8-4329-AF4F-0A9F4345AC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47F8-4329-AF4F-0A9F4345AC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655.84</c:v>
                </c:pt>
                <c:pt idx="1">
                  <c:v>624.22</c:v>
                </c:pt>
                <c:pt idx="2">
                  <c:v>642.73</c:v>
                </c:pt>
                <c:pt idx="3">
                  <c:v>749.98</c:v>
                </c:pt>
                <c:pt idx="4">
                  <c:v>746.26</c:v>
                </c:pt>
              </c:numCache>
            </c:numRef>
          </c:val>
          <c:extLst>
            <c:ext xmlns:c16="http://schemas.microsoft.com/office/drawing/2014/chart" uri="{C3380CC4-5D6E-409C-BE32-E72D297353CC}">
              <c16:uniqueId val="{00000000-C475-4E8A-9E3D-14D7E36E26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C475-4E8A-9E3D-14D7E36E26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41-48D8-AC66-39D6F000AE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DC41-48D8-AC66-39D6F000AE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171.34</c:v>
                </c:pt>
                <c:pt idx="1">
                  <c:v>171.87</c:v>
                </c:pt>
                <c:pt idx="2">
                  <c:v>170.36</c:v>
                </c:pt>
                <c:pt idx="3">
                  <c:v>170.83</c:v>
                </c:pt>
                <c:pt idx="4">
                  <c:v>171.29</c:v>
                </c:pt>
              </c:numCache>
            </c:numRef>
          </c:val>
          <c:extLst>
            <c:ext xmlns:c16="http://schemas.microsoft.com/office/drawing/2014/chart" uri="{C3380CC4-5D6E-409C-BE32-E72D297353CC}">
              <c16:uniqueId val="{00000000-A157-46AC-A687-04B53F4686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A157-46AC-A687-04B53F4686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46.37</c:v>
                </c:pt>
                <c:pt idx="1">
                  <c:v>53.03</c:v>
                </c:pt>
                <c:pt idx="2">
                  <c:v>53.21</c:v>
                </c:pt>
                <c:pt idx="3">
                  <c:v>52.96</c:v>
                </c:pt>
                <c:pt idx="4">
                  <c:v>50.46</c:v>
                </c:pt>
              </c:numCache>
            </c:numRef>
          </c:val>
          <c:extLst>
            <c:ext xmlns:c16="http://schemas.microsoft.com/office/drawing/2014/chart" uri="{C3380CC4-5D6E-409C-BE32-E72D297353CC}">
              <c16:uniqueId val="{00000000-0ED4-452E-8193-B5697F829D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0ED4-452E-8193-B5697F829D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96.2</c:v>
                </c:pt>
                <c:pt idx="1">
                  <c:v>96.31</c:v>
                </c:pt>
                <c:pt idx="2">
                  <c:v>96.46</c:v>
                </c:pt>
                <c:pt idx="3">
                  <c:v>96.23</c:v>
                </c:pt>
                <c:pt idx="4">
                  <c:v>96.62</c:v>
                </c:pt>
              </c:numCache>
            </c:numRef>
          </c:val>
          <c:extLst>
            <c:ext xmlns:c16="http://schemas.microsoft.com/office/drawing/2014/chart" uri="{C3380CC4-5D6E-409C-BE32-E72D297353CC}">
              <c16:uniqueId val="{00000000-C709-4660-BEB4-F879C902A4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C709-4660-BEB4-F879C902A4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宇部市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160353</v>
      </c>
      <c r="AM8" s="42"/>
      <c r="AN8" s="42"/>
      <c r="AO8" s="42"/>
      <c r="AP8" s="42"/>
      <c r="AQ8" s="42"/>
      <c r="AR8" s="42"/>
      <c r="AS8" s="42"/>
      <c r="AT8" s="35">
        <f>データ!T6</f>
        <v>286.64999999999998</v>
      </c>
      <c r="AU8" s="35"/>
      <c r="AV8" s="35"/>
      <c r="AW8" s="35"/>
      <c r="AX8" s="35"/>
      <c r="AY8" s="35"/>
      <c r="AZ8" s="35"/>
      <c r="BA8" s="35"/>
      <c r="BB8" s="35">
        <f>データ!U6</f>
        <v>559.4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67.78</v>
      </c>
      <c r="J10" s="35"/>
      <c r="K10" s="35"/>
      <c r="L10" s="35"/>
      <c r="M10" s="35"/>
      <c r="N10" s="35"/>
      <c r="O10" s="35"/>
      <c r="P10" s="35">
        <f>データ!P6</f>
        <v>78.98</v>
      </c>
      <c r="Q10" s="35"/>
      <c r="R10" s="35"/>
      <c r="S10" s="35"/>
      <c r="T10" s="35"/>
      <c r="U10" s="35"/>
      <c r="V10" s="35"/>
      <c r="W10" s="35">
        <f>データ!Q6</f>
        <v>72.81</v>
      </c>
      <c r="X10" s="35"/>
      <c r="Y10" s="35"/>
      <c r="Z10" s="35"/>
      <c r="AA10" s="35"/>
      <c r="AB10" s="35"/>
      <c r="AC10" s="35"/>
      <c r="AD10" s="42">
        <f>データ!R6</f>
        <v>3135</v>
      </c>
      <c r="AE10" s="42"/>
      <c r="AF10" s="42"/>
      <c r="AG10" s="42"/>
      <c r="AH10" s="42"/>
      <c r="AI10" s="42"/>
      <c r="AJ10" s="42"/>
      <c r="AK10" s="2"/>
      <c r="AL10" s="42">
        <f>データ!V6</f>
        <v>126061</v>
      </c>
      <c r="AM10" s="42"/>
      <c r="AN10" s="42"/>
      <c r="AO10" s="42"/>
      <c r="AP10" s="42"/>
      <c r="AQ10" s="42"/>
      <c r="AR10" s="42"/>
      <c r="AS10" s="42"/>
      <c r="AT10" s="35">
        <f>データ!W6</f>
        <v>35.01</v>
      </c>
      <c r="AU10" s="35"/>
      <c r="AV10" s="35"/>
      <c r="AW10" s="35"/>
      <c r="AX10" s="35"/>
      <c r="AY10" s="35"/>
      <c r="AZ10" s="35"/>
      <c r="BA10" s="35"/>
      <c r="BB10" s="35">
        <f>データ!X6</f>
        <v>3600.71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WmHPq5+9bUUvmt+7vBXctcueteO9gCGEmiOCHtchMooxy/mjmYBxrLs39rbt8hky8d8N2DAxpAWoOcLsscXqw==" saltValue="sb6p8h6lvzkddiy8o12L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352021</v>
      </c>
      <c r="D6" s="19">
        <f t="shared" si="3"/>
        <v>46</v>
      </c>
      <c r="E6" s="19">
        <f t="shared" si="3"/>
        <v>17</v>
      </c>
      <c r="F6" s="19">
        <f t="shared" si="3"/>
        <v>1</v>
      </c>
      <c r="G6" s="19">
        <f t="shared" si="3"/>
        <v>0</v>
      </c>
      <c r="H6" s="19" t="str">
        <f t="shared" si="3"/>
        <v>山口県　宇部市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67.78</v>
      </c>
      <c r="P6" s="20">
        <f t="shared" si="3"/>
        <v>78.98</v>
      </c>
      <c r="Q6" s="20">
        <f t="shared" si="3"/>
        <v>72.81</v>
      </c>
      <c r="R6" s="20">
        <f t="shared" si="3"/>
        <v>3135</v>
      </c>
      <c r="S6" s="20">
        <f t="shared" si="3"/>
        <v>160353</v>
      </c>
      <c r="T6" s="20">
        <f t="shared" si="3"/>
        <v>286.64999999999998</v>
      </c>
      <c r="U6" s="20">
        <f t="shared" si="3"/>
        <v>559.4</v>
      </c>
      <c r="V6" s="20">
        <f t="shared" si="3"/>
        <v>126061</v>
      </c>
      <c r="W6" s="20">
        <f t="shared" si="3"/>
        <v>35.01</v>
      </c>
      <c r="X6" s="20">
        <f t="shared" si="3"/>
        <v>3600.71</v>
      </c>
      <c r="Y6" s="21">
        <f>IF(Y7="",NA(),Y7)</f>
        <v>109.05</v>
      </c>
      <c r="Z6" s="21">
        <f t="shared" ref="Z6:AH6" si="4">IF(Z7="",NA(),Z7)</f>
        <v>107.97</v>
      </c>
      <c r="AA6" s="21">
        <f t="shared" si="4"/>
        <v>109.94</v>
      </c>
      <c r="AB6" s="21">
        <f t="shared" si="4"/>
        <v>106.93</v>
      </c>
      <c r="AC6" s="21">
        <f t="shared" si="4"/>
        <v>106.15</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139.78</v>
      </c>
      <c r="AV6" s="21">
        <f t="shared" ref="AV6:BD6" si="6">IF(AV7="",NA(),AV7)</f>
        <v>165.81</v>
      </c>
      <c r="AW6" s="21">
        <f t="shared" si="6"/>
        <v>167.71</v>
      </c>
      <c r="AX6" s="21">
        <f t="shared" si="6"/>
        <v>165.96</v>
      </c>
      <c r="AY6" s="21">
        <f t="shared" si="6"/>
        <v>146.12</v>
      </c>
      <c r="AZ6" s="21">
        <f t="shared" si="6"/>
        <v>62.12</v>
      </c>
      <c r="BA6" s="21">
        <f t="shared" si="6"/>
        <v>61.57</v>
      </c>
      <c r="BB6" s="21">
        <f t="shared" si="6"/>
        <v>60.82</v>
      </c>
      <c r="BC6" s="21">
        <f t="shared" si="6"/>
        <v>63.48</v>
      </c>
      <c r="BD6" s="21">
        <f t="shared" si="6"/>
        <v>65.510000000000005</v>
      </c>
      <c r="BE6" s="20" t="str">
        <f>IF(BE7="","",IF(BE7="-","【-】","【"&amp;SUBSTITUTE(TEXT(BE7,"#,##0.00"),"-","△")&amp;"】"))</f>
        <v>【73.44】</v>
      </c>
      <c r="BF6" s="21">
        <f>IF(BF7="",NA(),BF7)</f>
        <v>655.84</v>
      </c>
      <c r="BG6" s="21">
        <f t="shared" ref="BG6:BO6" si="7">IF(BG7="",NA(),BG7)</f>
        <v>624.22</v>
      </c>
      <c r="BH6" s="21">
        <f t="shared" si="7"/>
        <v>642.73</v>
      </c>
      <c r="BI6" s="21">
        <f t="shared" si="7"/>
        <v>749.98</v>
      </c>
      <c r="BJ6" s="21">
        <f t="shared" si="7"/>
        <v>746.26</v>
      </c>
      <c r="BK6" s="21">
        <f t="shared" si="7"/>
        <v>875.53</v>
      </c>
      <c r="BL6" s="21">
        <f t="shared" si="7"/>
        <v>867.39</v>
      </c>
      <c r="BM6" s="21">
        <f t="shared" si="7"/>
        <v>920.83</v>
      </c>
      <c r="BN6" s="21">
        <f t="shared" si="7"/>
        <v>874.02</v>
      </c>
      <c r="BO6" s="21">
        <f t="shared" si="7"/>
        <v>827.43</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99.83</v>
      </c>
      <c r="BW6" s="21">
        <f t="shared" si="8"/>
        <v>100.91</v>
      </c>
      <c r="BX6" s="21">
        <f t="shared" si="8"/>
        <v>99.82</v>
      </c>
      <c r="BY6" s="21">
        <f t="shared" si="8"/>
        <v>100.32</v>
      </c>
      <c r="BZ6" s="21">
        <f t="shared" si="8"/>
        <v>99.71</v>
      </c>
      <c r="CA6" s="20" t="str">
        <f>IF(CA7="","",IF(CA7="-","【-】","【"&amp;SUBSTITUTE(TEXT(CA7,"#,##0.00"),"-","△")&amp;"】"))</f>
        <v>【97.61】</v>
      </c>
      <c r="CB6" s="21">
        <f>IF(CB7="",NA(),CB7)</f>
        <v>171.34</v>
      </c>
      <c r="CC6" s="21">
        <f t="shared" ref="CC6:CK6" si="9">IF(CC7="",NA(),CC7)</f>
        <v>171.87</v>
      </c>
      <c r="CD6" s="21">
        <f t="shared" si="9"/>
        <v>170.36</v>
      </c>
      <c r="CE6" s="21">
        <f t="shared" si="9"/>
        <v>170.83</v>
      </c>
      <c r="CF6" s="21">
        <f t="shared" si="9"/>
        <v>171.29</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46.37</v>
      </c>
      <c r="CN6" s="21">
        <f t="shared" ref="CN6:CV6" si="10">IF(CN7="",NA(),CN7)</f>
        <v>53.03</v>
      </c>
      <c r="CO6" s="21">
        <f t="shared" si="10"/>
        <v>53.21</v>
      </c>
      <c r="CP6" s="21">
        <f t="shared" si="10"/>
        <v>52.96</v>
      </c>
      <c r="CQ6" s="21">
        <f t="shared" si="10"/>
        <v>50.46</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96.2</v>
      </c>
      <c r="CY6" s="21">
        <f t="shared" ref="CY6:DG6" si="11">IF(CY7="",NA(),CY7)</f>
        <v>96.31</v>
      </c>
      <c r="CZ6" s="21">
        <f t="shared" si="11"/>
        <v>96.46</v>
      </c>
      <c r="DA6" s="21">
        <f t="shared" si="11"/>
        <v>96.23</v>
      </c>
      <c r="DB6" s="21">
        <f t="shared" si="11"/>
        <v>96.62</v>
      </c>
      <c r="DC6" s="21">
        <f t="shared" si="11"/>
        <v>93.96</v>
      </c>
      <c r="DD6" s="21">
        <f t="shared" si="11"/>
        <v>94.06</v>
      </c>
      <c r="DE6" s="21">
        <f t="shared" si="11"/>
        <v>94.41</v>
      </c>
      <c r="DF6" s="21">
        <f t="shared" si="11"/>
        <v>94.43</v>
      </c>
      <c r="DG6" s="21">
        <f t="shared" si="11"/>
        <v>94.58</v>
      </c>
      <c r="DH6" s="20" t="str">
        <f>IF(DH7="","",IF(DH7="-","【-】","【"&amp;SUBSTITUTE(TEXT(DH7,"#,##0.00"),"-","△")&amp;"】"))</f>
        <v>【95.82】</v>
      </c>
      <c r="DI6" s="21">
        <f>IF(DI7="",NA(),DI7)</f>
        <v>23.73</v>
      </c>
      <c r="DJ6" s="21">
        <f t="shared" ref="DJ6:DR6" si="12">IF(DJ7="",NA(),DJ7)</f>
        <v>25.94</v>
      </c>
      <c r="DK6" s="21">
        <f t="shared" si="12"/>
        <v>28.18</v>
      </c>
      <c r="DL6" s="21">
        <f t="shared" si="12"/>
        <v>28.17</v>
      </c>
      <c r="DM6" s="21">
        <f t="shared" si="12"/>
        <v>30.68</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5.63</v>
      </c>
      <c r="DU6" s="21">
        <f t="shared" ref="DU6:EC6" si="13">IF(DU7="",NA(),DU7)</f>
        <v>6.45</v>
      </c>
      <c r="DV6" s="21">
        <f t="shared" si="13"/>
        <v>7.58</v>
      </c>
      <c r="DW6" s="21">
        <f t="shared" si="13"/>
        <v>6.61</v>
      </c>
      <c r="DX6" s="21">
        <f t="shared" si="13"/>
        <v>8.23</v>
      </c>
      <c r="DY6" s="21">
        <f t="shared" si="13"/>
        <v>5.04</v>
      </c>
      <c r="DZ6" s="21">
        <f t="shared" si="13"/>
        <v>5.1100000000000003</v>
      </c>
      <c r="EA6" s="21">
        <f t="shared" si="13"/>
        <v>5.18</v>
      </c>
      <c r="EB6" s="21">
        <f t="shared" si="13"/>
        <v>6.01</v>
      </c>
      <c r="EC6" s="21">
        <f t="shared" si="13"/>
        <v>6.84</v>
      </c>
      <c r="ED6" s="20" t="str">
        <f>IF(ED7="","",IF(ED7="-","【-】","【"&amp;SUBSTITUTE(TEXT(ED7,"#,##0.00"),"-","△")&amp;"】"))</f>
        <v>【7.62】</v>
      </c>
      <c r="EE6" s="21">
        <f>IF(EE7="",NA(),EE7)</f>
        <v>0.56000000000000005</v>
      </c>
      <c r="EF6" s="21">
        <f t="shared" ref="EF6:EN6" si="14">IF(EF7="",NA(),EF7)</f>
        <v>0.36</v>
      </c>
      <c r="EG6" s="21">
        <f t="shared" si="14"/>
        <v>0.85</v>
      </c>
      <c r="EH6" s="21">
        <f t="shared" si="14"/>
        <v>0.56999999999999995</v>
      </c>
      <c r="EI6" s="21">
        <f t="shared" si="14"/>
        <v>0.24</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352021</v>
      </c>
      <c r="D7" s="23">
        <v>46</v>
      </c>
      <c r="E7" s="23">
        <v>17</v>
      </c>
      <c r="F7" s="23">
        <v>1</v>
      </c>
      <c r="G7" s="23">
        <v>0</v>
      </c>
      <c r="H7" s="23" t="s">
        <v>96</v>
      </c>
      <c r="I7" s="23" t="s">
        <v>97</v>
      </c>
      <c r="J7" s="23" t="s">
        <v>98</v>
      </c>
      <c r="K7" s="23" t="s">
        <v>99</v>
      </c>
      <c r="L7" s="23" t="s">
        <v>100</v>
      </c>
      <c r="M7" s="23" t="s">
        <v>101</v>
      </c>
      <c r="N7" s="24" t="s">
        <v>102</v>
      </c>
      <c r="O7" s="24">
        <v>67.78</v>
      </c>
      <c r="P7" s="24">
        <v>78.98</v>
      </c>
      <c r="Q7" s="24">
        <v>72.81</v>
      </c>
      <c r="R7" s="24">
        <v>3135</v>
      </c>
      <c r="S7" s="24">
        <v>160353</v>
      </c>
      <c r="T7" s="24">
        <v>286.64999999999998</v>
      </c>
      <c r="U7" s="24">
        <v>559.4</v>
      </c>
      <c r="V7" s="24">
        <v>126061</v>
      </c>
      <c r="W7" s="24">
        <v>35.01</v>
      </c>
      <c r="X7" s="24">
        <v>3600.71</v>
      </c>
      <c r="Y7" s="24">
        <v>109.05</v>
      </c>
      <c r="Z7" s="24">
        <v>107.97</v>
      </c>
      <c r="AA7" s="24">
        <v>109.94</v>
      </c>
      <c r="AB7" s="24">
        <v>106.93</v>
      </c>
      <c r="AC7" s="24">
        <v>106.15</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139.78</v>
      </c>
      <c r="AV7" s="24">
        <v>165.81</v>
      </c>
      <c r="AW7" s="24">
        <v>167.71</v>
      </c>
      <c r="AX7" s="24">
        <v>165.96</v>
      </c>
      <c r="AY7" s="24">
        <v>146.12</v>
      </c>
      <c r="AZ7" s="24">
        <v>62.12</v>
      </c>
      <c r="BA7" s="24">
        <v>61.57</v>
      </c>
      <c r="BB7" s="24">
        <v>60.82</v>
      </c>
      <c r="BC7" s="24">
        <v>63.48</v>
      </c>
      <c r="BD7" s="24">
        <v>65.510000000000005</v>
      </c>
      <c r="BE7" s="24">
        <v>73.44</v>
      </c>
      <c r="BF7" s="24">
        <v>655.84</v>
      </c>
      <c r="BG7" s="24">
        <v>624.22</v>
      </c>
      <c r="BH7" s="24">
        <v>642.73</v>
      </c>
      <c r="BI7" s="24">
        <v>749.98</v>
      </c>
      <c r="BJ7" s="24">
        <v>746.26</v>
      </c>
      <c r="BK7" s="24">
        <v>875.53</v>
      </c>
      <c r="BL7" s="24">
        <v>867.39</v>
      </c>
      <c r="BM7" s="24">
        <v>920.83</v>
      </c>
      <c r="BN7" s="24">
        <v>874.02</v>
      </c>
      <c r="BO7" s="24">
        <v>827.43</v>
      </c>
      <c r="BP7" s="24">
        <v>652.82000000000005</v>
      </c>
      <c r="BQ7" s="24">
        <v>100</v>
      </c>
      <c r="BR7" s="24">
        <v>100</v>
      </c>
      <c r="BS7" s="24">
        <v>100</v>
      </c>
      <c r="BT7" s="24">
        <v>100</v>
      </c>
      <c r="BU7" s="24">
        <v>100</v>
      </c>
      <c r="BV7" s="24">
        <v>99.83</v>
      </c>
      <c r="BW7" s="24">
        <v>100.91</v>
      </c>
      <c r="BX7" s="24">
        <v>99.82</v>
      </c>
      <c r="BY7" s="24">
        <v>100.32</v>
      </c>
      <c r="BZ7" s="24">
        <v>99.71</v>
      </c>
      <c r="CA7" s="24">
        <v>97.61</v>
      </c>
      <c r="CB7" s="24">
        <v>171.34</v>
      </c>
      <c r="CC7" s="24">
        <v>171.87</v>
      </c>
      <c r="CD7" s="24">
        <v>170.36</v>
      </c>
      <c r="CE7" s="24">
        <v>170.83</v>
      </c>
      <c r="CF7" s="24">
        <v>171.29</v>
      </c>
      <c r="CG7" s="24">
        <v>158.94</v>
      </c>
      <c r="CH7" s="24">
        <v>158.04</v>
      </c>
      <c r="CI7" s="24">
        <v>156.77000000000001</v>
      </c>
      <c r="CJ7" s="24">
        <v>157.63999999999999</v>
      </c>
      <c r="CK7" s="24">
        <v>159.59</v>
      </c>
      <c r="CL7" s="24">
        <v>138.29</v>
      </c>
      <c r="CM7" s="24">
        <v>46.37</v>
      </c>
      <c r="CN7" s="24">
        <v>53.03</v>
      </c>
      <c r="CO7" s="24">
        <v>53.21</v>
      </c>
      <c r="CP7" s="24">
        <v>52.96</v>
      </c>
      <c r="CQ7" s="24">
        <v>50.46</v>
      </c>
      <c r="CR7" s="24">
        <v>67.069999999999993</v>
      </c>
      <c r="CS7" s="24">
        <v>66.78</v>
      </c>
      <c r="CT7" s="24">
        <v>67</v>
      </c>
      <c r="CU7" s="24">
        <v>66.650000000000006</v>
      </c>
      <c r="CV7" s="24">
        <v>64.45</v>
      </c>
      <c r="CW7" s="24">
        <v>59.1</v>
      </c>
      <c r="CX7" s="24">
        <v>96.2</v>
      </c>
      <c r="CY7" s="24">
        <v>96.31</v>
      </c>
      <c r="CZ7" s="24">
        <v>96.46</v>
      </c>
      <c r="DA7" s="24">
        <v>96.23</v>
      </c>
      <c r="DB7" s="24">
        <v>96.62</v>
      </c>
      <c r="DC7" s="24">
        <v>93.96</v>
      </c>
      <c r="DD7" s="24">
        <v>94.06</v>
      </c>
      <c r="DE7" s="24">
        <v>94.41</v>
      </c>
      <c r="DF7" s="24">
        <v>94.43</v>
      </c>
      <c r="DG7" s="24">
        <v>94.58</v>
      </c>
      <c r="DH7" s="24">
        <v>95.82</v>
      </c>
      <c r="DI7" s="24">
        <v>23.73</v>
      </c>
      <c r="DJ7" s="24">
        <v>25.94</v>
      </c>
      <c r="DK7" s="24">
        <v>28.18</v>
      </c>
      <c r="DL7" s="24">
        <v>28.17</v>
      </c>
      <c r="DM7" s="24">
        <v>30.68</v>
      </c>
      <c r="DN7" s="24">
        <v>33.090000000000003</v>
      </c>
      <c r="DO7" s="24">
        <v>34.33</v>
      </c>
      <c r="DP7" s="24">
        <v>34.15</v>
      </c>
      <c r="DQ7" s="24">
        <v>35.53</v>
      </c>
      <c r="DR7" s="24">
        <v>37.51</v>
      </c>
      <c r="DS7" s="24">
        <v>39.74</v>
      </c>
      <c r="DT7" s="24">
        <v>5.63</v>
      </c>
      <c r="DU7" s="24">
        <v>6.45</v>
      </c>
      <c r="DV7" s="24">
        <v>7.58</v>
      </c>
      <c r="DW7" s="24">
        <v>6.61</v>
      </c>
      <c r="DX7" s="24">
        <v>8.23</v>
      </c>
      <c r="DY7" s="24">
        <v>5.04</v>
      </c>
      <c r="DZ7" s="24">
        <v>5.1100000000000003</v>
      </c>
      <c r="EA7" s="24">
        <v>5.18</v>
      </c>
      <c r="EB7" s="24">
        <v>6.01</v>
      </c>
      <c r="EC7" s="24">
        <v>6.84</v>
      </c>
      <c r="ED7" s="24">
        <v>7.62</v>
      </c>
      <c r="EE7" s="24">
        <v>0.56000000000000005</v>
      </c>
      <c r="EF7" s="24">
        <v>0.36</v>
      </c>
      <c r="EG7" s="24">
        <v>0.85</v>
      </c>
      <c r="EH7" s="24">
        <v>0.56999999999999995</v>
      </c>
      <c r="EI7" s="24">
        <v>0.24</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長本 昌子</cp:lastModifiedBy>
  <cp:lastPrinted>2024-02-01T00:08:20Z</cp:lastPrinted>
  <dcterms:created xsi:type="dcterms:W3CDTF">2023-12-12T00:50:32Z</dcterms:created>
  <dcterms:modified xsi:type="dcterms:W3CDTF">2024-02-01T01:17:30Z</dcterms:modified>
  <cp:category/>
</cp:coreProperties>
</file>