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7.41.28\share\04 地方債・公営企業班\12 経営比較分析表\R05経営比較分析\103 市町等→県\04 下水道事業\03 山口市 〇\"/>
    </mc:Choice>
  </mc:AlternateContent>
  <workbookProtection workbookAlgorithmName="SHA-512" workbookHashValue="y3P6Ql8gExLlsVRYkMhdQK+hhQy73KDsyGX555rw6kWeTp88/UKto+pEVxtXVMzAwWDDbkFZMmx9qzkoEhp9ig==" workbookSaltValue="VgddY+UUkHUSAn2/Oa1Yeg==" workbookSpinCount="100000" lockStructure="1"/>
  <bookViews>
    <workbookView xWindow="0" yWindow="0" windowWidth="28800" windowHeight="123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<sst xmlns="http://schemas.openxmlformats.org/spreadsheetml/2006/main" count="231" uniqueCount="116">
  <si>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</si>
  <si>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</si>
  <si>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</si>
  <si>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</si>
  <si>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</si>
  <si>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</si>
  <si>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</si>
  <si>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</si>
  <si>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</si>
  <si>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</si>
  <si>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</si>
  <si>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</si>
  <si>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</si>
  <si>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</si>
  <si>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</si>
  <si>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</si>
  <si>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</si>
  <si>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</si>
  <si>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</si>
  <si>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</si>
  <si>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</si>
  <si>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</si>
  <si>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</si>
  <si>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</si>
  <si>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</si>
  <si>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</si>
  <si>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</si>
  <si>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</si>
  <si>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</si>
  <si>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</si>
  <si>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</si>
  <si>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</si>
  <si>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</si>
  <si>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</si>
  <si>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</si>
  <si>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</si>
  <si>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</si>
  <si>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</si>
  <si>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</si>
  <si>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</si>
  <si>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</si>
  <si>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</si>
  <si>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</si>
  <si>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</si>
  <si>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</si>
  <si>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</si>
  <si>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</si>
  <si>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</si>
  <si>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</si>
  <si>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</si>
  <si>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</si>
  <si>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</si>
  <si>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</si>
  <si>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</si>
  <si>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</si>
  <si>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</si>
  <si>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</si>
  <si>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</si>
  <si>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</si>
  <si>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</si>
  <si>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</si>
  <si>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</si>
  <si>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</si>
  <si>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</si>
  <si>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</si>
  <si>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</si>
  <si>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</si>
  <si>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</si>
  <si>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</si>
  <si>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</si>
  <si>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</si>
  <si>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</si>
  <si>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</si>
  <si>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</si>
  <si>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</si>
  <si>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</si>
  <si>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</si>
  <si>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</si>
  <si>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</si>
  <si>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</si>
  <si>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</si>
  <si>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</si>
  <si>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</si>
  <si>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</si>
  <si>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</si>
  <si>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</si>
  <si>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</si>
  <si>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</si>
  <si>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</si>
  <si>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</si>
  <si>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</si>
  <si>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</si>
  <si>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</si>
  <si>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</si>
  <si>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</si>
  <si>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</si>
  <si>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</si>
  <si>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</si>
  <si>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</si>
  <si>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</si>
  <si>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</si>
  <si>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</si>
  <si>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</si>
  <si>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</si>
  <si>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</si>
  <si>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</si>
  <si>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</si>
  <si>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</si>
  <si>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</si>
  <si>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</si>
  <si>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</si>
  <si>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</si>
  <si>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</si>
  <si>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①②③有形固定資産減価償却率、管渠老朽化率及び管渠改善率は、類似団体平均値よりも低い数値となっている。
　管渠の多くは昭和50年代以降に布設されており、耐用年数を経過したものは少なく、老朽化は進んでいないが、30年超の管は、下水道管路施設維持管理計画に基づき調査を実施し、その調査に基づいた改築・修繕を行うなど、予防保全型の維持管理に取り組んでいる。
　施設設備は、ストックマネジメント計画に基づいて更新、改築を実施しており、今後増大することが見込まれる改築需要に対応するため、施設の計画的かつ効率的な管理を行っていく必要がある。</t>
    <phoneticPr fontId="4"/>
  </si>
  <si>
    <t>①②経常収支比率は100%を超えており、累積欠損金も発生しておらず、黒字経営を維持している。
③流動比率は、類似団体平均値より高くなっているが、100%を下回っている。これは負債として基準内繰入金を財源とする企業債償還金が含まれていることが大きな要因である。
④企業債残高対事業規模比率は、老朽施設の更新期を迎えておらず、類似団体平均値よりも企業債残高の規模が小さくなっているが、将来を見越した的確な投資により、過大とならないよう留意していく必要がある。
⑤経費回収率は100%を超えており、使用料で回収すべき経費が使用料収入で賄えている。
⑥汚水処理原価は、類似団体平均値より高くなっており、引き続き経費削減に取り組む必要がある。
⑦施設利用率は、類似団体平均値より低くなっているが、未普及地域の整備途中であり、処理場に先行投資していることが原因と考えている。
⑧水洗化率は、ほぼ同水準で推移しており、類似団体平均値よりも公共下水道への接続が進んでいる。</t>
    <rPh sb="34" eb="36">
      <t>クロジ</t>
    </rPh>
    <rPh sb="36" eb="38">
      <t>ケイエイ</t>
    </rPh>
    <rPh sb="39" eb="41">
      <t>イジ</t>
    </rPh>
    <phoneticPr fontId="4"/>
  </si>
  <si>
    <r>
      <t>　現在の経営状況は、汚水処理に要する費用を使用料収入で賄えており、基準外繰入金を除く経常収支比率も100%を超え、黒字経営を維持している。
　また、流動比率は100%を下回っているが、基準内繰入金を考慮した場合、1年以内に支払うべき債務に対して支払うことができる資金は確保できており、消化ガスの有効活用により新たな収益の確保にも努めている。
　今後は、老朽化施設の更新等に多額の経費が必要となる一方で、人口減少等により下水道使用料収入の減少が見込まれることから、将来にわたって安定した下水道サービスを提供するため、未普及地域の整備や、ストックマネジメント計画に基づき施設を改築していくなど、経営戦略の取り組みを着実に推進し、</t>
    </r>
    <r>
      <rPr>
        <sz val="11"/>
        <rFont val="ＭＳ ゴシック"/>
        <family val="3"/>
        <charset val="128"/>
      </rPr>
      <t>引き続き経営基盤の強化に努めている</t>
    </r>
    <r>
      <rPr>
        <sz val="11"/>
        <color theme="1"/>
        <rFont val="ＭＳ ゴシック"/>
        <family val="3"/>
        <charset val="128"/>
      </rPr>
      <t>。</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</si>
</sst>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0.01</c:v>
                </c:pt>
                <c:pt idx="1">
                  <c:v>0.02</c:v>
                </c:pt>
                <c:pt idx="2">
                  <c:v>0.04</c:v>
                </c:pt>
                <c:pt idx="3">
                  <c:v>0.01</c:v>
                </c:pt>
                <c:pt idx="4">
                  <c:v>7.0000000000000007E-2</c:v>
                </c:pt>
              </c:numCache>
            </c:numRef>
          </c:val>
          <c:extLst>
            <c:ext xmlns:c16="http://schemas.microsoft.com/office/drawing/2014/chart" uri="{C3380CC4-5D6E-409C-BE32-E72D297353CC}">
              <c16:uniqueId val="{00000000-A8D3-4E39-8A64-3D332CFD1A3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0.21</c:v>
                </c:pt>
                <c:pt idx="2">
                  <c:v>0.33</c:v>
                </c:pt>
                <c:pt idx="3">
                  <c:v>0.22</c:v>
                </c:pt>
                <c:pt idx="4">
                  <c:v>0.23</c:v>
                </c:pt>
              </c:numCache>
            </c:numRef>
          </c:val>
          <c:smooth val="0"/>
          <c:extLst>
            <c:ext xmlns:c16="http://schemas.microsoft.com/office/drawing/2014/chart" uri="{C3380CC4-5D6E-409C-BE32-E72D297353CC}">
              <c16:uniqueId val="{00000001-A8D3-4E39-8A64-3D332CFD1A3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60.81</c:v>
                </c:pt>
                <c:pt idx="1">
                  <c:v>60.02</c:v>
                </c:pt>
                <c:pt idx="2">
                  <c:v>60.87</c:v>
                </c:pt>
                <c:pt idx="3">
                  <c:v>61</c:v>
                </c:pt>
                <c:pt idx="4">
                  <c:v>61.41</c:v>
                </c:pt>
              </c:numCache>
            </c:numRef>
          </c:val>
          <c:extLst>
            <c:ext xmlns:c16="http://schemas.microsoft.com/office/drawing/2014/chart" uri="{C3380CC4-5D6E-409C-BE32-E72D297353CC}">
              <c16:uniqueId val="{00000000-65B9-497A-98E7-A028B0FE1E1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67.069999999999993</c:v>
                </c:pt>
                <c:pt idx="1">
                  <c:v>66.78</c:v>
                </c:pt>
                <c:pt idx="2">
                  <c:v>67</c:v>
                </c:pt>
                <c:pt idx="3">
                  <c:v>66.650000000000006</c:v>
                </c:pt>
                <c:pt idx="4">
                  <c:v>64.45</c:v>
                </c:pt>
              </c:numCache>
            </c:numRef>
          </c:val>
          <c:smooth val="0"/>
          <c:extLst>
            <c:ext xmlns:c16="http://schemas.microsoft.com/office/drawing/2014/chart" uri="{C3380CC4-5D6E-409C-BE32-E72D297353CC}">
              <c16:uniqueId val="{00000001-65B9-497A-98E7-A028B0FE1E1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96.6</c:v>
                </c:pt>
                <c:pt idx="1">
                  <c:v>97.06</c:v>
                </c:pt>
                <c:pt idx="2">
                  <c:v>96.94</c:v>
                </c:pt>
                <c:pt idx="3">
                  <c:v>97.16</c:v>
                </c:pt>
                <c:pt idx="4">
                  <c:v>97.3</c:v>
                </c:pt>
              </c:numCache>
            </c:numRef>
          </c:val>
          <c:extLst>
            <c:ext xmlns:c16="http://schemas.microsoft.com/office/drawing/2014/chart" uri="{C3380CC4-5D6E-409C-BE32-E72D297353CC}">
              <c16:uniqueId val="{00000000-5538-483C-A135-4922C43A89F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93.96</c:v>
                </c:pt>
                <c:pt idx="1">
                  <c:v>94.06</c:v>
                </c:pt>
                <c:pt idx="2">
                  <c:v>94.41</c:v>
                </c:pt>
                <c:pt idx="3">
                  <c:v>94.43</c:v>
                </c:pt>
                <c:pt idx="4">
                  <c:v>94.58</c:v>
                </c:pt>
              </c:numCache>
            </c:numRef>
          </c:val>
          <c:smooth val="0"/>
          <c:extLst>
            <c:ext xmlns:c16="http://schemas.microsoft.com/office/drawing/2014/chart" uri="{C3380CC4-5D6E-409C-BE32-E72D297353CC}">
              <c16:uniqueId val="{00000001-5538-483C-A135-4922C43A89F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104.01</c:v>
                </c:pt>
                <c:pt idx="1">
                  <c:v>103.99</c:v>
                </c:pt>
                <c:pt idx="2">
                  <c:v>104.14</c:v>
                </c:pt>
                <c:pt idx="3">
                  <c:v>104.19</c:v>
                </c:pt>
                <c:pt idx="4">
                  <c:v>103.72</c:v>
                </c:pt>
              </c:numCache>
            </c:numRef>
          </c:val>
          <c:extLst>
            <c:ext xmlns:c16="http://schemas.microsoft.com/office/drawing/2014/chart" uri="{C3380CC4-5D6E-409C-BE32-E72D297353CC}">
              <c16:uniqueId val="{00000000-D466-49E5-975B-DEE5DA4599C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110.01</c:v>
                </c:pt>
                <c:pt idx="1">
                  <c:v>111.12</c:v>
                </c:pt>
                <c:pt idx="2">
                  <c:v>109.58</c:v>
                </c:pt>
                <c:pt idx="3">
                  <c:v>109.32</c:v>
                </c:pt>
                <c:pt idx="4">
                  <c:v>108.33</c:v>
                </c:pt>
              </c:numCache>
            </c:numRef>
          </c:val>
          <c:smooth val="0"/>
          <c:extLst>
            <c:ext xmlns:c16="http://schemas.microsoft.com/office/drawing/2014/chart" uri="{C3380CC4-5D6E-409C-BE32-E72D297353CC}">
              <c16:uniqueId val="{00000001-D466-49E5-975B-DEE5DA4599C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27.57</c:v>
                </c:pt>
                <c:pt idx="1">
                  <c:v>29.81</c:v>
                </c:pt>
                <c:pt idx="2">
                  <c:v>31.89</c:v>
                </c:pt>
                <c:pt idx="3">
                  <c:v>32.880000000000003</c:v>
                </c:pt>
                <c:pt idx="4">
                  <c:v>34.58</c:v>
                </c:pt>
              </c:numCache>
            </c:numRef>
          </c:val>
          <c:extLst>
            <c:ext xmlns:c16="http://schemas.microsoft.com/office/drawing/2014/chart" uri="{C3380CC4-5D6E-409C-BE32-E72D297353CC}">
              <c16:uniqueId val="{00000000-FCC8-426E-93D9-4523E6FA71C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33.090000000000003</c:v>
                </c:pt>
                <c:pt idx="1">
                  <c:v>34.33</c:v>
                </c:pt>
                <c:pt idx="2">
                  <c:v>34.15</c:v>
                </c:pt>
                <c:pt idx="3">
                  <c:v>35.53</c:v>
                </c:pt>
                <c:pt idx="4">
                  <c:v>37.51</c:v>
                </c:pt>
              </c:numCache>
            </c:numRef>
          </c:val>
          <c:smooth val="0"/>
          <c:extLst>
            <c:ext xmlns:c16="http://schemas.microsoft.com/office/drawing/2014/chart" uri="{C3380CC4-5D6E-409C-BE32-E72D297353CC}">
              <c16:uniqueId val="{00000001-FCC8-426E-93D9-4523E6FA71C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0.66</c:v>
                </c:pt>
                <c:pt idx="1">
                  <c:v>0.95</c:v>
                </c:pt>
                <c:pt idx="2">
                  <c:v>1.07</c:v>
                </c:pt>
                <c:pt idx="3">
                  <c:v>1.05</c:v>
                </c:pt>
                <c:pt idx="4">
                  <c:v>1.33</c:v>
                </c:pt>
              </c:numCache>
            </c:numRef>
          </c:val>
          <c:extLst>
            <c:ext xmlns:c16="http://schemas.microsoft.com/office/drawing/2014/chart" uri="{C3380CC4-5D6E-409C-BE32-E72D297353CC}">
              <c16:uniqueId val="{00000000-31DD-4244-A0B1-852B6E0CB67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5.04</c:v>
                </c:pt>
                <c:pt idx="1">
                  <c:v>5.1100000000000003</c:v>
                </c:pt>
                <c:pt idx="2">
                  <c:v>5.18</c:v>
                </c:pt>
                <c:pt idx="3">
                  <c:v>6.01</c:v>
                </c:pt>
                <c:pt idx="4">
                  <c:v>6.84</c:v>
                </c:pt>
              </c:numCache>
            </c:numRef>
          </c:val>
          <c:smooth val="0"/>
          <c:extLst>
            <c:ext xmlns:c16="http://schemas.microsoft.com/office/drawing/2014/chart" uri="{C3380CC4-5D6E-409C-BE32-E72D297353CC}">
              <c16:uniqueId val="{00000001-31DD-4244-A0B1-852B6E0CB67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5A-4527-ABC3-1C98E78EA53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c:v>
                </c:pt>
                <c:pt idx="1">
                  <c:v>2.0699999999999998</c:v>
                </c:pt>
                <c:pt idx="2">
                  <c:v>5.97</c:v>
                </c:pt>
                <c:pt idx="3">
                  <c:v>1.54</c:v>
                </c:pt>
                <c:pt idx="4">
                  <c:v>1.28</c:v>
                </c:pt>
              </c:numCache>
            </c:numRef>
          </c:val>
          <c:smooth val="0"/>
          <c:extLst>
            <c:ext xmlns:c16="http://schemas.microsoft.com/office/drawing/2014/chart" uri="{C3380CC4-5D6E-409C-BE32-E72D297353CC}">
              <c16:uniqueId val="{00000001-8A5A-4527-ABC3-1C98E78EA53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59.14</c:v>
                </c:pt>
                <c:pt idx="1">
                  <c:v>59.21</c:v>
                </c:pt>
                <c:pt idx="2">
                  <c:v>66.59</c:v>
                </c:pt>
                <c:pt idx="3">
                  <c:v>77.319999999999993</c:v>
                </c:pt>
                <c:pt idx="4">
                  <c:v>67.36</c:v>
                </c:pt>
              </c:numCache>
            </c:numRef>
          </c:val>
          <c:extLst>
            <c:ext xmlns:c16="http://schemas.microsoft.com/office/drawing/2014/chart" uri="{C3380CC4-5D6E-409C-BE32-E72D297353CC}">
              <c16:uniqueId val="{00000000-7E87-4E13-962C-DA38C96487F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62.12</c:v>
                </c:pt>
                <c:pt idx="1">
                  <c:v>61.57</c:v>
                </c:pt>
                <c:pt idx="2">
                  <c:v>60.82</c:v>
                </c:pt>
                <c:pt idx="3">
                  <c:v>63.48</c:v>
                </c:pt>
                <c:pt idx="4">
                  <c:v>65.510000000000005</c:v>
                </c:pt>
              </c:numCache>
            </c:numRef>
          </c:val>
          <c:smooth val="0"/>
          <c:extLst>
            <c:ext xmlns:c16="http://schemas.microsoft.com/office/drawing/2014/chart" uri="{C3380CC4-5D6E-409C-BE32-E72D297353CC}">
              <c16:uniqueId val="{00000001-7E87-4E13-962C-DA38C96487F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579.54</c:v>
                </c:pt>
                <c:pt idx="1">
                  <c:v>561.88</c:v>
                </c:pt>
                <c:pt idx="2">
                  <c:v>568.34</c:v>
                </c:pt>
                <c:pt idx="3">
                  <c:v>559.54999999999995</c:v>
                </c:pt>
                <c:pt idx="4">
                  <c:v>553.9</c:v>
                </c:pt>
              </c:numCache>
            </c:numRef>
          </c:val>
          <c:extLst>
            <c:ext xmlns:c16="http://schemas.microsoft.com/office/drawing/2014/chart" uri="{C3380CC4-5D6E-409C-BE32-E72D297353CC}">
              <c16:uniqueId val="{00000000-49A8-49F8-B4FF-8A418F57C6A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875.53</c:v>
                </c:pt>
                <c:pt idx="1">
                  <c:v>867.39</c:v>
                </c:pt>
                <c:pt idx="2">
                  <c:v>920.83</c:v>
                </c:pt>
                <c:pt idx="3">
                  <c:v>874.02</c:v>
                </c:pt>
                <c:pt idx="4">
                  <c:v>827.43</c:v>
                </c:pt>
              </c:numCache>
            </c:numRef>
          </c:val>
          <c:smooth val="0"/>
          <c:extLst>
            <c:ext xmlns:c16="http://schemas.microsoft.com/office/drawing/2014/chart" uri="{C3380CC4-5D6E-409C-BE32-E72D297353CC}">
              <c16:uniqueId val="{00000001-49A8-49F8-B4FF-8A418F57C6A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99.65</c:v>
                </c:pt>
                <c:pt idx="1">
                  <c:v>99.73</c:v>
                </c:pt>
                <c:pt idx="2">
                  <c:v>100.02</c:v>
                </c:pt>
                <c:pt idx="3">
                  <c:v>100.02</c:v>
                </c:pt>
                <c:pt idx="4">
                  <c:v>100.02</c:v>
                </c:pt>
              </c:numCache>
            </c:numRef>
          </c:val>
          <c:extLst>
            <c:ext xmlns:c16="http://schemas.microsoft.com/office/drawing/2014/chart" uri="{C3380CC4-5D6E-409C-BE32-E72D297353CC}">
              <c16:uniqueId val="{00000000-D50D-4EB8-97A5-476BA7F5D5A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99.83</c:v>
                </c:pt>
                <c:pt idx="1">
                  <c:v>100.91</c:v>
                </c:pt>
                <c:pt idx="2">
                  <c:v>99.82</c:v>
                </c:pt>
                <c:pt idx="3">
                  <c:v>100.32</c:v>
                </c:pt>
                <c:pt idx="4">
                  <c:v>99.71</c:v>
                </c:pt>
              </c:numCache>
            </c:numRef>
          </c:val>
          <c:smooth val="0"/>
          <c:extLst>
            <c:ext xmlns:c16="http://schemas.microsoft.com/office/drawing/2014/chart" uri="{C3380CC4-5D6E-409C-BE32-E72D297353CC}">
              <c16:uniqueId val="{00000001-D50D-4EB8-97A5-476BA7F5D5A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161.21</c:v>
                </c:pt>
                <c:pt idx="1">
                  <c:v>161.21</c:v>
                </c:pt>
                <c:pt idx="2">
                  <c:v>160.27000000000001</c:v>
                </c:pt>
                <c:pt idx="3">
                  <c:v>160.28</c:v>
                </c:pt>
                <c:pt idx="4">
                  <c:v>160.30000000000001</c:v>
                </c:pt>
              </c:numCache>
            </c:numRef>
          </c:val>
          <c:extLst>
            <c:ext xmlns:c16="http://schemas.microsoft.com/office/drawing/2014/chart" uri="{C3380CC4-5D6E-409C-BE32-E72D297353CC}">
              <c16:uniqueId val="{00000000-F595-48FE-AACF-B39C69C5466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158.94</c:v>
                </c:pt>
                <c:pt idx="1">
                  <c:v>158.04</c:v>
                </c:pt>
                <c:pt idx="2">
                  <c:v>156.77000000000001</c:v>
                </c:pt>
                <c:pt idx="3">
                  <c:v>157.63999999999999</c:v>
                </c:pt>
                <c:pt idx="4">
                  <c:v>159.59</c:v>
                </c:pt>
              </c:numCache>
            </c:numRef>
          </c:val>
          <c:smooth val="0"/>
          <c:extLst>
            <c:ext xmlns:c16="http://schemas.microsoft.com/office/drawing/2014/chart" uri="{C3380CC4-5D6E-409C-BE32-E72D297353CC}">
              <c16:uniqueId val="{00000001-F595-48FE-AACF-B39C69C5466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山口市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Ad</v>
      </c>
      <c r="X8" s="40"/>
      <c r="Y8" s="40"/>
      <c r="Z8" s="40"/>
      <c r="AA8" s="40"/>
      <c r="AB8" s="40"/>
      <c r="AC8" s="40"/>
      <c r="AD8" s="41" t="str">
        <f>データ!$M$6</f>
        <v>自治体職員</v>
      </c>
      <c r="AE8" s="41"/>
      <c r="AF8" s="41"/>
      <c r="AG8" s="41"/>
      <c r="AH8" s="41"/>
      <c r="AI8" s="41"/>
      <c r="AJ8" s="41"/>
      <c r="AK8" s="3"/>
      <c r="AL8" s="42">
        <f>データ!S6</f>
        <v>188598</v>
      </c>
      <c r="AM8" s="42"/>
      <c r="AN8" s="42"/>
      <c r="AO8" s="42"/>
      <c r="AP8" s="42"/>
      <c r="AQ8" s="42"/>
      <c r="AR8" s="42"/>
      <c r="AS8" s="42"/>
      <c r="AT8" s="35">
        <f>データ!T6</f>
        <v>1023.23</v>
      </c>
      <c r="AU8" s="35"/>
      <c r="AV8" s="35"/>
      <c r="AW8" s="35"/>
      <c r="AX8" s="35"/>
      <c r="AY8" s="35"/>
      <c r="AZ8" s="35"/>
      <c r="BA8" s="35"/>
      <c r="BB8" s="35">
        <f>データ!U6</f>
        <v>184.32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61.38</v>
      </c>
      <c r="J10" s="35"/>
      <c r="K10" s="35"/>
      <c r="L10" s="35"/>
      <c r="M10" s="35"/>
      <c r="N10" s="35"/>
      <c r="O10" s="35"/>
      <c r="P10" s="35">
        <f>データ!P6</f>
        <v>67.319999999999993</v>
      </c>
      <c r="Q10" s="35"/>
      <c r="R10" s="35"/>
      <c r="S10" s="35"/>
      <c r="T10" s="35"/>
      <c r="U10" s="35"/>
      <c r="V10" s="35"/>
      <c r="W10" s="35">
        <f>データ!Q6</f>
        <v>84.49</v>
      </c>
      <c r="X10" s="35"/>
      <c r="Y10" s="35"/>
      <c r="Z10" s="35"/>
      <c r="AA10" s="35"/>
      <c r="AB10" s="35"/>
      <c r="AC10" s="35"/>
      <c r="AD10" s="42">
        <f>データ!R6</f>
        <v>3080</v>
      </c>
      <c r="AE10" s="42"/>
      <c r="AF10" s="42"/>
      <c r="AG10" s="42"/>
      <c r="AH10" s="42"/>
      <c r="AI10" s="42"/>
      <c r="AJ10" s="42"/>
      <c r="AK10" s="2"/>
      <c r="AL10" s="42">
        <f>データ!V6</f>
        <v>126345</v>
      </c>
      <c r="AM10" s="42"/>
      <c r="AN10" s="42"/>
      <c r="AO10" s="42"/>
      <c r="AP10" s="42"/>
      <c r="AQ10" s="42"/>
      <c r="AR10" s="42"/>
      <c r="AS10" s="42"/>
      <c r="AT10" s="35">
        <f>データ!W6</f>
        <v>36.92</v>
      </c>
      <c r="AU10" s="35"/>
      <c r="AV10" s="35"/>
      <c r="AW10" s="35"/>
      <c r="AX10" s="35"/>
      <c r="AY10" s="35"/>
      <c r="AZ10" s="35"/>
      <c r="BA10" s="35"/>
      <c r="BB10" s="35">
        <f>データ!X6</f>
        <v>3422.13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5Bd7hCk7RuT8QMSHwFesOQwgNEYiBOclfbHrhmEgo42rpLZOwRfxI+NFyDgJKnbEhsOOYWZGK1/Yxd6MspY03A==" saltValue="5rDH1VZRETm2Xx6OEDGbW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352039</v>
      </c>
      <c r="D6" s="19">
        <f t="shared" si="3"/>
        <v>46</v>
      </c>
      <c r="E6" s="19">
        <f t="shared" si="3"/>
        <v>17</v>
      </c>
      <c r="F6" s="19">
        <f t="shared" si="3"/>
        <v>1</v>
      </c>
      <c r="G6" s="19">
        <f t="shared" si="3"/>
        <v>0</v>
      </c>
      <c r="H6" s="19" t="str">
        <f t="shared" si="3"/>
        <v>山口県　山口市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61.38</v>
      </c>
      <c r="P6" s="20">
        <f t="shared" si="3"/>
        <v>67.319999999999993</v>
      </c>
      <c r="Q6" s="20">
        <f t="shared" si="3"/>
        <v>84.49</v>
      </c>
      <c r="R6" s="20">
        <f t="shared" si="3"/>
        <v>3080</v>
      </c>
      <c r="S6" s="20">
        <f t="shared" si="3"/>
        <v>188598</v>
      </c>
      <c r="T6" s="20">
        <f t="shared" si="3"/>
        <v>1023.23</v>
      </c>
      <c r="U6" s="20">
        <f t="shared" si="3"/>
        <v>184.32</v>
      </c>
      <c r="V6" s="20">
        <f t="shared" si="3"/>
        <v>126345</v>
      </c>
      <c r="W6" s="20">
        <f t="shared" si="3"/>
        <v>36.92</v>
      </c>
      <c r="X6" s="20">
        <f t="shared" si="3"/>
        <v>3422.13</v>
      </c>
      <c r="Y6" s="21">
        <f>IF(Y7="",NA(),Y7)</f>
        <v>104.01</v>
      </c>
      <c r="Z6" s="21">
        <f t="shared" ref="Z6:AH6" si="4">IF(Z7="",NA(),Z7)</f>
        <v>103.99</v>
      </c>
      <c r="AA6" s="21">
        <f t="shared" si="4"/>
        <v>104.14</v>
      </c>
      <c r="AB6" s="21">
        <f t="shared" si="4"/>
        <v>104.19</v>
      </c>
      <c r="AC6" s="21">
        <f t="shared" si="4"/>
        <v>103.72</v>
      </c>
      <c r="AD6" s="21">
        <f t="shared" si="4"/>
        <v>110.01</v>
      </c>
      <c r="AE6" s="21">
        <f t="shared" si="4"/>
        <v>111.12</v>
      </c>
      <c r="AF6" s="21">
        <f t="shared" si="4"/>
        <v>109.58</v>
      </c>
      <c r="AG6" s="21">
        <f t="shared" si="4"/>
        <v>109.32</v>
      </c>
      <c r="AH6" s="21">
        <f t="shared" si="4"/>
        <v>108.33</v>
      </c>
      <c r="AI6" s="20" t="str">
        <f>IF(AI7="","",IF(AI7="-","【-】","【"&amp;SUBSTITUTE(TEXT(AI7,"#,##0.00"),"-","△")&amp;"】"))</f>
        <v>【106.11】</v>
      </c>
      <c r="AJ6" s="20">
        <f>IF(AJ7="",NA(),AJ7)</f>
        <v>0</v>
      </c>
      <c r="AK6" s="20">
        <f t="shared" ref="AK6:AS6" si="5">IF(AK7="",NA(),AK7)</f>
        <v>0</v>
      </c>
      <c r="AL6" s="20">
        <f t="shared" si="5"/>
        <v>0</v>
      </c>
      <c r="AM6" s="20">
        <f t="shared" si="5"/>
        <v>0</v>
      </c>
      <c r="AN6" s="20">
        <f t="shared" si="5"/>
        <v>0</v>
      </c>
      <c r="AO6" s="21">
        <f t="shared" si="5"/>
        <v>2.36</v>
      </c>
      <c r="AP6" s="21">
        <f t="shared" si="5"/>
        <v>2.0699999999999998</v>
      </c>
      <c r="AQ6" s="21">
        <f t="shared" si="5"/>
        <v>5.97</v>
      </c>
      <c r="AR6" s="21">
        <f t="shared" si="5"/>
        <v>1.54</v>
      </c>
      <c r="AS6" s="21">
        <f t="shared" si="5"/>
        <v>1.28</v>
      </c>
      <c r="AT6" s="20" t="str">
        <f>IF(AT7="","",IF(AT7="-","【-】","【"&amp;SUBSTITUTE(TEXT(AT7,"#,##0.00"),"-","△")&amp;"】"))</f>
        <v>【3.15】</v>
      </c>
      <c r="AU6" s="21">
        <f>IF(AU7="",NA(),AU7)</f>
        <v>59.14</v>
      </c>
      <c r="AV6" s="21">
        <f t="shared" ref="AV6:BD6" si="6">IF(AV7="",NA(),AV7)</f>
        <v>59.21</v>
      </c>
      <c r="AW6" s="21">
        <f t="shared" si="6"/>
        <v>66.59</v>
      </c>
      <c r="AX6" s="21">
        <f t="shared" si="6"/>
        <v>77.319999999999993</v>
      </c>
      <c r="AY6" s="21">
        <f t="shared" si="6"/>
        <v>67.36</v>
      </c>
      <c r="AZ6" s="21">
        <f t="shared" si="6"/>
        <v>62.12</v>
      </c>
      <c r="BA6" s="21">
        <f t="shared" si="6"/>
        <v>61.57</v>
      </c>
      <c r="BB6" s="21">
        <f t="shared" si="6"/>
        <v>60.82</v>
      </c>
      <c r="BC6" s="21">
        <f t="shared" si="6"/>
        <v>63.48</v>
      </c>
      <c r="BD6" s="21">
        <f t="shared" si="6"/>
        <v>65.510000000000005</v>
      </c>
      <c r="BE6" s="20" t="str">
        <f>IF(BE7="","",IF(BE7="-","【-】","【"&amp;SUBSTITUTE(TEXT(BE7,"#,##0.00"),"-","△")&amp;"】"))</f>
        <v>【73.44】</v>
      </c>
      <c r="BF6" s="21">
        <f>IF(BF7="",NA(),BF7)</f>
        <v>579.54</v>
      </c>
      <c r="BG6" s="21">
        <f t="shared" ref="BG6:BO6" si="7">IF(BG7="",NA(),BG7)</f>
        <v>561.88</v>
      </c>
      <c r="BH6" s="21">
        <f t="shared" si="7"/>
        <v>568.34</v>
      </c>
      <c r="BI6" s="21">
        <f t="shared" si="7"/>
        <v>559.54999999999995</v>
      </c>
      <c r="BJ6" s="21">
        <f t="shared" si="7"/>
        <v>553.9</v>
      </c>
      <c r="BK6" s="21">
        <f t="shared" si="7"/>
        <v>875.53</v>
      </c>
      <c r="BL6" s="21">
        <f t="shared" si="7"/>
        <v>867.39</v>
      </c>
      <c r="BM6" s="21">
        <f t="shared" si="7"/>
        <v>920.83</v>
      </c>
      <c r="BN6" s="21">
        <f t="shared" si="7"/>
        <v>874.02</v>
      </c>
      <c r="BO6" s="21">
        <f t="shared" si="7"/>
        <v>827.43</v>
      </c>
      <c r="BP6" s="20" t="str">
        <f>IF(BP7="","",IF(BP7="-","【-】","【"&amp;SUBSTITUTE(TEXT(BP7,"#,##0.00"),"-","△")&amp;"】"))</f>
        <v>【652.82】</v>
      </c>
      <c r="BQ6" s="21">
        <f>IF(BQ7="",NA(),BQ7)</f>
        <v>99.65</v>
      </c>
      <c r="BR6" s="21">
        <f t="shared" ref="BR6:BZ6" si="8">IF(BR7="",NA(),BR7)</f>
        <v>99.73</v>
      </c>
      <c r="BS6" s="21">
        <f t="shared" si="8"/>
        <v>100.02</v>
      </c>
      <c r="BT6" s="21">
        <f t="shared" si="8"/>
        <v>100.02</v>
      </c>
      <c r="BU6" s="21">
        <f t="shared" si="8"/>
        <v>100.02</v>
      </c>
      <c r="BV6" s="21">
        <f t="shared" si="8"/>
        <v>99.83</v>
      </c>
      <c r="BW6" s="21">
        <f t="shared" si="8"/>
        <v>100.91</v>
      </c>
      <c r="BX6" s="21">
        <f t="shared" si="8"/>
        <v>99.82</v>
      </c>
      <c r="BY6" s="21">
        <f t="shared" si="8"/>
        <v>100.32</v>
      </c>
      <c r="BZ6" s="21">
        <f t="shared" si="8"/>
        <v>99.71</v>
      </c>
      <c r="CA6" s="20" t="str">
        <f>IF(CA7="","",IF(CA7="-","【-】","【"&amp;SUBSTITUTE(TEXT(CA7,"#,##0.00"),"-","△")&amp;"】"))</f>
        <v>【97.61】</v>
      </c>
      <c r="CB6" s="21">
        <f>IF(CB7="",NA(),CB7)</f>
        <v>161.21</v>
      </c>
      <c r="CC6" s="21">
        <f t="shared" ref="CC6:CK6" si="9">IF(CC7="",NA(),CC7)</f>
        <v>161.21</v>
      </c>
      <c r="CD6" s="21">
        <f t="shared" si="9"/>
        <v>160.27000000000001</v>
      </c>
      <c r="CE6" s="21">
        <f t="shared" si="9"/>
        <v>160.28</v>
      </c>
      <c r="CF6" s="21">
        <f t="shared" si="9"/>
        <v>160.30000000000001</v>
      </c>
      <c r="CG6" s="21">
        <f t="shared" si="9"/>
        <v>158.94</v>
      </c>
      <c r="CH6" s="21">
        <f t="shared" si="9"/>
        <v>158.04</v>
      </c>
      <c r="CI6" s="21">
        <f t="shared" si="9"/>
        <v>156.77000000000001</v>
      </c>
      <c r="CJ6" s="21">
        <f t="shared" si="9"/>
        <v>157.63999999999999</v>
      </c>
      <c r="CK6" s="21">
        <f t="shared" si="9"/>
        <v>159.59</v>
      </c>
      <c r="CL6" s="20" t="str">
        <f>IF(CL7="","",IF(CL7="-","【-】","【"&amp;SUBSTITUTE(TEXT(CL7,"#,##0.00"),"-","△")&amp;"】"))</f>
        <v>【138.29】</v>
      </c>
      <c r="CM6" s="21">
        <f>IF(CM7="",NA(),CM7)</f>
        <v>60.81</v>
      </c>
      <c r="CN6" s="21">
        <f t="shared" ref="CN6:CV6" si="10">IF(CN7="",NA(),CN7)</f>
        <v>60.02</v>
      </c>
      <c r="CO6" s="21">
        <f t="shared" si="10"/>
        <v>60.87</v>
      </c>
      <c r="CP6" s="21">
        <f t="shared" si="10"/>
        <v>61</v>
      </c>
      <c r="CQ6" s="21">
        <f t="shared" si="10"/>
        <v>61.41</v>
      </c>
      <c r="CR6" s="21">
        <f t="shared" si="10"/>
        <v>67.069999999999993</v>
      </c>
      <c r="CS6" s="21">
        <f t="shared" si="10"/>
        <v>66.78</v>
      </c>
      <c r="CT6" s="21">
        <f t="shared" si="10"/>
        <v>67</v>
      </c>
      <c r="CU6" s="21">
        <f t="shared" si="10"/>
        <v>66.650000000000006</v>
      </c>
      <c r="CV6" s="21">
        <f t="shared" si="10"/>
        <v>64.45</v>
      </c>
      <c r="CW6" s="20" t="str">
        <f>IF(CW7="","",IF(CW7="-","【-】","【"&amp;SUBSTITUTE(TEXT(CW7,"#,##0.00"),"-","△")&amp;"】"))</f>
        <v>【59.10】</v>
      </c>
      <c r="CX6" s="21">
        <f>IF(CX7="",NA(),CX7)</f>
        <v>96.6</v>
      </c>
      <c r="CY6" s="21">
        <f t="shared" ref="CY6:DG6" si="11">IF(CY7="",NA(),CY7)</f>
        <v>97.06</v>
      </c>
      <c r="CZ6" s="21">
        <f t="shared" si="11"/>
        <v>96.94</v>
      </c>
      <c r="DA6" s="21">
        <f t="shared" si="11"/>
        <v>97.16</v>
      </c>
      <c r="DB6" s="21">
        <f t="shared" si="11"/>
        <v>97.3</v>
      </c>
      <c r="DC6" s="21">
        <f t="shared" si="11"/>
        <v>93.96</v>
      </c>
      <c r="DD6" s="21">
        <f t="shared" si="11"/>
        <v>94.06</v>
      </c>
      <c r="DE6" s="21">
        <f t="shared" si="11"/>
        <v>94.41</v>
      </c>
      <c r="DF6" s="21">
        <f t="shared" si="11"/>
        <v>94.43</v>
      </c>
      <c r="DG6" s="21">
        <f t="shared" si="11"/>
        <v>94.58</v>
      </c>
      <c r="DH6" s="20" t="str">
        <f>IF(DH7="","",IF(DH7="-","【-】","【"&amp;SUBSTITUTE(TEXT(DH7,"#,##0.00"),"-","△")&amp;"】"))</f>
        <v>【95.82】</v>
      </c>
      <c r="DI6" s="21">
        <f>IF(DI7="",NA(),DI7)</f>
        <v>27.57</v>
      </c>
      <c r="DJ6" s="21">
        <f t="shared" ref="DJ6:DR6" si="12">IF(DJ7="",NA(),DJ7)</f>
        <v>29.81</v>
      </c>
      <c r="DK6" s="21">
        <f t="shared" si="12"/>
        <v>31.89</v>
      </c>
      <c r="DL6" s="21">
        <f t="shared" si="12"/>
        <v>32.880000000000003</v>
      </c>
      <c r="DM6" s="21">
        <f t="shared" si="12"/>
        <v>34.58</v>
      </c>
      <c r="DN6" s="21">
        <f t="shared" si="12"/>
        <v>33.090000000000003</v>
      </c>
      <c r="DO6" s="21">
        <f t="shared" si="12"/>
        <v>34.33</v>
      </c>
      <c r="DP6" s="21">
        <f t="shared" si="12"/>
        <v>34.15</v>
      </c>
      <c r="DQ6" s="21">
        <f t="shared" si="12"/>
        <v>35.53</v>
      </c>
      <c r="DR6" s="21">
        <f t="shared" si="12"/>
        <v>37.51</v>
      </c>
      <c r="DS6" s="20" t="str">
        <f>IF(DS7="","",IF(DS7="-","【-】","【"&amp;SUBSTITUTE(TEXT(DS7,"#,##0.00"),"-","△")&amp;"】"))</f>
        <v>【39.74】</v>
      </c>
      <c r="DT6" s="21">
        <f>IF(DT7="",NA(),DT7)</f>
        <v>0.66</v>
      </c>
      <c r="DU6" s="21">
        <f t="shared" ref="DU6:EC6" si="13">IF(DU7="",NA(),DU7)</f>
        <v>0.95</v>
      </c>
      <c r="DV6" s="21">
        <f t="shared" si="13"/>
        <v>1.07</v>
      </c>
      <c r="DW6" s="21">
        <f t="shared" si="13"/>
        <v>1.05</v>
      </c>
      <c r="DX6" s="21">
        <f t="shared" si="13"/>
        <v>1.33</v>
      </c>
      <c r="DY6" s="21">
        <f t="shared" si="13"/>
        <v>5.04</v>
      </c>
      <c r="DZ6" s="21">
        <f t="shared" si="13"/>
        <v>5.1100000000000003</v>
      </c>
      <c r="EA6" s="21">
        <f t="shared" si="13"/>
        <v>5.18</v>
      </c>
      <c r="EB6" s="21">
        <f t="shared" si="13"/>
        <v>6.01</v>
      </c>
      <c r="EC6" s="21">
        <f t="shared" si="13"/>
        <v>6.84</v>
      </c>
      <c r="ED6" s="20" t="str">
        <f>IF(ED7="","",IF(ED7="-","【-】","【"&amp;SUBSTITUTE(TEXT(ED7,"#,##0.00"),"-","△")&amp;"】"))</f>
        <v>【7.62】</v>
      </c>
      <c r="EE6" s="21">
        <f>IF(EE7="",NA(),EE7)</f>
        <v>0.01</v>
      </c>
      <c r="EF6" s="21">
        <f t="shared" ref="EF6:EN6" si="14">IF(EF7="",NA(),EF7)</f>
        <v>0.02</v>
      </c>
      <c r="EG6" s="21">
        <f t="shared" si="14"/>
        <v>0.04</v>
      </c>
      <c r="EH6" s="21">
        <f t="shared" si="14"/>
        <v>0.01</v>
      </c>
      <c r="EI6" s="21">
        <f t="shared" si="14"/>
        <v>7.0000000000000007E-2</v>
      </c>
      <c r="EJ6" s="21">
        <f t="shared" si="14"/>
        <v>0.25</v>
      </c>
      <c r="EK6" s="21">
        <f t="shared" si="14"/>
        <v>0.21</v>
      </c>
      <c r="EL6" s="21">
        <f t="shared" si="14"/>
        <v>0.33</v>
      </c>
      <c r="EM6" s="21">
        <f t="shared" si="14"/>
        <v>0.22</v>
      </c>
      <c r="EN6" s="21">
        <f t="shared" si="14"/>
        <v>0.23</v>
      </c>
      <c r="EO6" s="20" t="str">
        <f>IF(EO7="","",IF(EO7="-","【-】","【"&amp;SUBSTITUTE(TEXT(EO7,"#,##0.00"),"-","△")&amp;"】"))</f>
        <v>【0.23】</v>
      </c>
    </row>
    <row r="7" spans="1:148" s="22" customFormat="1" x14ac:dyDescent="0.15">
      <c r="A7" s="14"/>
      <c r="B7" s="23">
        <v>2022</v>
      </c>
      <c r="C7" s="23">
        <v>352039</v>
      </c>
      <c r="D7" s="23">
        <v>46</v>
      </c>
      <c r="E7" s="23">
        <v>17</v>
      </c>
      <c r="F7" s="23">
        <v>1</v>
      </c>
      <c r="G7" s="23">
        <v>0</v>
      </c>
      <c r="H7" s="23" t="s">
        <v>96</v>
      </c>
      <c r="I7" s="23" t="s">
        <v>97</v>
      </c>
      <c r="J7" s="23" t="s">
        <v>98</v>
      </c>
      <c r="K7" s="23" t="s">
        <v>99</v>
      </c>
      <c r="L7" s="23" t="s">
        <v>100</v>
      </c>
      <c r="M7" s="23" t="s">
        <v>101</v>
      </c>
      <c r="N7" s="24" t="s">
        <v>102</v>
      </c>
      <c r="O7" s="24">
        <v>61.38</v>
      </c>
      <c r="P7" s="24">
        <v>67.319999999999993</v>
      </c>
      <c r="Q7" s="24">
        <v>84.49</v>
      </c>
      <c r="R7" s="24">
        <v>3080</v>
      </c>
      <c r="S7" s="24">
        <v>188598</v>
      </c>
      <c r="T7" s="24">
        <v>1023.23</v>
      </c>
      <c r="U7" s="24">
        <v>184.32</v>
      </c>
      <c r="V7" s="24">
        <v>126345</v>
      </c>
      <c r="W7" s="24">
        <v>36.92</v>
      </c>
      <c r="X7" s="24">
        <v>3422.13</v>
      </c>
      <c r="Y7" s="24">
        <v>104.01</v>
      </c>
      <c r="Z7" s="24">
        <v>103.99</v>
      </c>
      <c r="AA7" s="24">
        <v>104.14</v>
      </c>
      <c r="AB7" s="24">
        <v>104.19</v>
      </c>
      <c r="AC7" s="24">
        <v>103.72</v>
      </c>
      <c r="AD7" s="24">
        <v>110.01</v>
      </c>
      <c r="AE7" s="24">
        <v>111.12</v>
      </c>
      <c r="AF7" s="24">
        <v>109.58</v>
      </c>
      <c r="AG7" s="24">
        <v>109.32</v>
      </c>
      <c r="AH7" s="24">
        <v>108.33</v>
      </c>
      <c r="AI7" s="24">
        <v>106.11</v>
      </c>
      <c r="AJ7" s="24">
        <v>0</v>
      </c>
      <c r="AK7" s="24">
        <v>0</v>
      </c>
      <c r="AL7" s="24">
        <v>0</v>
      </c>
      <c r="AM7" s="24">
        <v>0</v>
      </c>
      <c r="AN7" s="24">
        <v>0</v>
      </c>
      <c r="AO7" s="24">
        <v>2.36</v>
      </c>
      <c r="AP7" s="24">
        <v>2.0699999999999998</v>
      </c>
      <c r="AQ7" s="24">
        <v>5.97</v>
      </c>
      <c r="AR7" s="24">
        <v>1.54</v>
      </c>
      <c r="AS7" s="24">
        <v>1.28</v>
      </c>
      <c r="AT7" s="24">
        <v>3.15</v>
      </c>
      <c r="AU7" s="24">
        <v>59.14</v>
      </c>
      <c r="AV7" s="24">
        <v>59.21</v>
      </c>
      <c r="AW7" s="24">
        <v>66.59</v>
      </c>
      <c r="AX7" s="24">
        <v>77.319999999999993</v>
      </c>
      <c r="AY7" s="24">
        <v>67.36</v>
      </c>
      <c r="AZ7" s="24">
        <v>62.12</v>
      </c>
      <c r="BA7" s="24">
        <v>61.57</v>
      </c>
      <c r="BB7" s="24">
        <v>60.82</v>
      </c>
      <c r="BC7" s="24">
        <v>63.48</v>
      </c>
      <c r="BD7" s="24">
        <v>65.510000000000005</v>
      </c>
      <c r="BE7" s="24">
        <v>73.44</v>
      </c>
      <c r="BF7" s="24">
        <v>579.54</v>
      </c>
      <c r="BG7" s="24">
        <v>561.88</v>
      </c>
      <c r="BH7" s="24">
        <v>568.34</v>
      </c>
      <c r="BI7" s="24">
        <v>559.54999999999995</v>
      </c>
      <c r="BJ7" s="24">
        <v>553.9</v>
      </c>
      <c r="BK7" s="24">
        <v>875.53</v>
      </c>
      <c r="BL7" s="24">
        <v>867.39</v>
      </c>
      <c r="BM7" s="24">
        <v>920.83</v>
      </c>
      <c r="BN7" s="24">
        <v>874.02</v>
      </c>
      <c r="BO7" s="24">
        <v>827.43</v>
      </c>
      <c r="BP7" s="24">
        <v>652.82000000000005</v>
      </c>
      <c r="BQ7" s="24">
        <v>99.65</v>
      </c>
      <c r="BR7" s="24">
        <v>99.73</v>
      </c>
      <c r="BS7" s="24">
        <v>100.02</v>
      </c>
      <c r="BT7" s="24">
        <v>100.02</v>
      </c>
      <c r="BU7" s="24">
        <v>100.02</v>
      </c>
      <c r="BV7" s="24">
        <v>99.83</v>
      </c>
      <c r="BW7" s="24">
        <v>100.91</v>
      </c>
      <c r="BX7" s="24">
        <v>99.82</v>
      </c>
      <c r="BY7" s="24">
        <v>100.32</v>
      </c>
      <c r="BZ7" s="24">
        <v>99.71</v>
      </c>
      <c r="CA7" s="24">
        <v>97.61</v>
      </c>
      <c r="CB7" s="24">
        <v>161.21</v>
      </c>
      <c r="CC7" s="24">
        <v>161.21</v>
      </c>
      <c r="CD7" s="24">
        <v>160.27000000000001</v>
      </c>
      <c r="CE7" s="24">
        <v>160.28</v>
      </c>
      <c r="CF7" s="24">
        <v>160.30000000000001</v>
      </c>
      <c r="CG7" s="24">
        <v>158.94</v>
      </c>
      <c r="CH7" s="24">
        <v>158.04</v>
      </c>
      <c r="CI7" s="24">
        <v>156.77000000000001</v>
      </c>
      <c r="CJ7" s="24">
        <v>157.63999999999999</v>
      </c>
      <c r="CK7" s="24">
        <v>159.59</v>
      </c>
      <c r="CL7" s="24">
        <v>138.29</v>
      </c>
      <c r="CM7" s="24">
        <v>60.81</v>
      </c>
      <c r="CN7" s="24">
        <v>60.02</v>
      </c>
      <c r="CO7" s="24">
        <v>60.87</v>
      </c>
      <c r="CP7" s="24">
        <v>61</v>
      </c>
      <c r="CQ7" s="24">
        <v>61.41</v>
      </c>
      <c r="CR7" s="24">
        <v>67.069999999999993</v>
      </c>
      <c r="CS7" s="24">
        <v>66.78</v>
      </c>
      <c r="CT7" s="24">
        <v>67</v>
      </c>
      <c r="CU7" s="24">
        <v>66.650000000000006</v>
      </c>
      <c r="CV7" s="24">
        <v>64.45</v>
      </c>
      <c r="CW7" s="24">
        <v>59.1</v>
      </c>
      <c r="CX7" s="24">
        <v>96.6</v>
      </c>
      <c r="CY7" s="24">
        <v>97.06</v>
      </c>
      <c r="CZ7" s="24">
        <v>96.94</v>
      </c>
      <c r="DA7" s="24">
        <v>97.16</v>
      </c>
      <c r="DB7" s="24">
        <v>97.3</v>
      </c>
      <c r="DC7" s="24">
        <v>93.96</v>
      </c>
      <c r="DD7" s="24">
        <v>94.06</v>
      </c>
      <c r="DE7" s="24">
        <v>94.41</v>
      </c>
      <c r="DF7" s="24">
        <v>94.43</v>
      </c>
      <c r="DG7" s="24">
        <v>94.58</v>
      </c>
      <c r="DH7" s="24">
        <v>95.82</v>
      </c>
      <c r="DI7" s="24">
        <v>27.57</v>
      </c>
      <c r="DJ7" s="24">
        <v>29.81</v>
      </c>
      <c r="DK7" s="24">
        <v>31.89</v>
      </c>
      <c r="DL7" s="24">
        <v>32.880000000000003</v>
      </c>
      <c r="DM7" s="24">
        <v>34.58</v>
      </c>
      <c r="DN7" s="24">
        <v>33.090000000000003</v>
      </c>
      <c r="DO7" s="24">
        <v>34.33</v>
      </c>
      <c r="DP7" s="24">
        <v>34.15</v>
      </c>
      <c r="DQ7" s="24">
        <v>35.53</v>
      </c>
      <c r="DR7" s="24">
        <v>37.51</v>
      </c>
      <c r="DS7" s="24">
        <v>39.74</v>
      </c>
      <c r="DT7" s="24">
        <v>0.66</v>
      </c>
      <c r="DU7" s="24">
        <v>0.95</v>
      </c>
      <c r="DV7" s="24">
        <v>1.07</v>
      </c>
      <c r="DW7" s="24">
        <v>1.05</v>
      </c>
      <c r="DX7" s="24">
        <v>1.33</v>
      </c>
      <c r="DY7" s="24">
        <v>5.04</v>
      </c>
      <c r="DZ7" s="24">
        <v>5.1100000000000003</v>
      </c>
      <c r="EA7" s="24">
        <v>5.18</v>
      </c>
      <c r="EB7" s="24">
        <v>6.01</v>
      </c>
      <c r="EC7" s="24">
        <v>6.84</v>
      </c>
      <c r="ED7" s="24">
        <v>7.62</v>
      </c>
      <c r="EE7" s="24">
        <v>0.01</v>
      </c>
      <c r="EF7" s="24">
        <v>0.02</v>
      </c>
      <c r="EG7" s="24">
        <v>0.04</v>
      </c>
      <c r="EH7" s="24">
        <v>0.01</v>
      </c>
      <c r="EI7" s="24">
        <v>7.0000000000000007E-2</v>
      </c>
      <c r="EJ7" s="24">
        <v>0.25</v>
      </c>
      <c r="EK7" s="24">
        <v>0.21</v>
      </c>
      <c r="EL7" s="24">
        <v>0.33</v>
      </c>
      <c r="EM7" s="24">
        <v>0.22</v>
      </c>
      <c r="EN7" s="24">
        <v>0.23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城戸　佳樹</cp:lastModifiedBy>
  <dcterms:created xsi:type="dcterms:W3CDTF">2023-12-12T00:50:33Z</dcterms:created>
  <dcterms:modified xsi:type="dcterms:W3CDTF">2024-02-19T02:10:57Z</dcterms:modified>
  <cp:category/>
</cp:coreProperties>
</file>