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sers2\01山口\21上下水道局\9050上下水道総務課\経営財務\04 農集事業\農集決算統計\R04\04 経営比較分析表\"/>
    </mc:Choice>
  </mc:AlternateContent>
  <workbookProtection workbookAlgorithmName="SHA-512" workbookHashValue="Pwa+DTnOp7sZ8J9P5NEfPPcnd2uEvy71cI5RkxoMw5TdyfkhwTE7yjOaEwgEgH0AF1Hb39Dq+1XSonE7wEtdzw==" workbookSaltValue="0dWTfkCPfBFoZwnuyjD4W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<sst xmlns="http://schemas.openxmlformats.org/spreadsheetml/2006/main" count="231" uniqueCount="117">
  <si>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</si>
  <si>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</si>
  <si>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</si>
  <si>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</si>
  <si>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</si>
  <si>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</si>
  <si>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</si>
  <si>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</si>
  <si>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</si>
  <si>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</si>
  <si>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</si>
  <si>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</si>
  <si>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</si>
  <si>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</si>
  <si>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</si>
  <si>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</si>
  <si>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</si>
  <si>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</si>
  <si>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</si>
  <si>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</si>
  <si>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</si>
  <si>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</si>
  <si>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</si>
  <si>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</si>
  <si>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</si>
  <si>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</si>
  <si>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</si>
  <si>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</si>
  <si>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</si>
  <si>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</si>
  <si>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</si>
  <si>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</si>
  <si>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</si>
  <si>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</si>
  <si>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</si>
  <si>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</si>
  <si>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</si>
  <si>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</si>
  <si>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</si>
  <si>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</si>
  <si>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</si>
  <si>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</si>
  <si>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</si>
  <si>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</si>
  <si>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</si>
  <si>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</si>
  <si>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</si>
  <si>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</si>
  <si>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</si>
  <si>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</si>
  <si>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</si>
  <si>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</si>
  <si>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</si>
  <si>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</si>
  <si>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</si>
  <si>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</si>
  <si>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</si>
  <si>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</si>
  <si>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</si>
  <si>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</si>
  <si>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</si>
  <si>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</si>
  <si>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</si>
  <si>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</si>
  <si>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</si>
  <si>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</si>
  <si>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</si>
  <si>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</si>
  <si>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</si>
  <si>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</si>
  <si>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</si>
  <si>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</si>
  <si>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</si>
  <si>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</si>
  <si>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</si>
  <si>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</si>
  <si>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</si>
  <si>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</si>
  <si>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</si>
  <si>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</si>
  <si>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</si>
  <si>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</si>
  <si>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</si>
  <si>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</si>
  <si>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</si>
  <si>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</si>
  <si>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</si>
  <si>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</si>
  <si>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</si>
  <si>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</si>
  <si>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</si>
  <si>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</si>
  <si>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</si>
  <si>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</si>
  <si>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</si>
  <si>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</si>
  <si>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</si>
  <si>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</si>
  <si>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</si>
  <si>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</si>
  <si>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</si>
  <si>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</si>
  <si>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</si>
  <si>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</si>
  <si>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</si>
  <si>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</si>
  <si>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</si>
  <si>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</si>
  <si>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</si>
  <si>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</si>
  <si>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</si>
  <si>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</si>
  <si>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</si>
  <si>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</si>
  <si>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有形固定資産減価償却率は類似団体平均値より低くなっており、類似団体よりも施設の老朽化が進んでいない状況にある。
②③　管渠老朽化率及び管渠改善率は法定耐用年数50年を経過した管渠がないことから、計画的な更新を行っていないため、数値は0となっている。</t>
    <rPh sb="75" eb="76">
      <t>ホウ</t>
    </rPh>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</si>
  <si>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</si>
  <si>
    <t>①　経常収支比率は100％を超えているが、一般会計繰入金を除いて算定した場合は100％を下回っており、繰入金に頼った経営となっている。
②　累積欠損金は発生していない。
③　流動比率は100%を下回っており、短期的な債務に対する支払能力が不十分な状態である。
④　企業債残高対事業規模比率は分流式汚水資本費をすべて基準内繰入金として分類しており、当該値は0となっている。
⑤　経費回収率は100%を下回っており、使用料で回収すべき経費が使用料収入で賄えていない。
⑥　汚水処理原価は類似団体平均値より高くなっており、類似団体よりも汚水処理にかかる経費が高くなっている。
⑦　施設利用率は類似団体平均値より高くなっており、類似団体よりも効率的に施設を利用している。
⑧　水洗化率は類似団体平均値より高くなっており、類似団体よりも集落排水施設への接続が進んでいる。</t>
    <rPh sb="14" eb="15">
      <t>コ</t>
    </rPh>
    <rPh sb="21" eb="23">
      <t>イッパン</t>
    </rPh>
    <rPh sb="23" eb="25">
      <t>カイケイ</t>
    </rPh>
    <rPh sb="25" eb="27">
      <t>クリイレ</t>
    </rPh>
    <rPh sb="27" eb="28">
      <t>キン</t>
    </rPh>
    <rPh sb="29" eb="30">
      <t>ノゾ</t>
    </rPh>
    <rPh sb="32" eb="34">
      <t>サンテイ</t>
    </rPh>
    <rPh sb="36" eb="38">
      <t>バアイ</t>
    </rPh>
    <rPh sb="44" eb="46">
      <t>シタマワ</t>
    </rPh>
    <rPh sb="51" eb="53">
      <t>クリイレ</t>
    </rPh>
    <rPh sb="53" eb="54">
      <t>キン</t>
    </rPh>
    <rPh sb="55" eb="56">
      <t>タヨ</t>
    </rPh>
    <rPh sb="58" eb="60">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</si>
</sst>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F3-47B0-89D5-D35CC01D00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0.01</c:v>
                </c:pt>
              </c:numCache>
            </c:numRef>
          </c:val>
          <c:smooth val="0"/>
          <c:extLst>
            <c:ext xmlns:c16="http://schemas.microsoft.com/office/drawing/2014/chart" uri="{C3380CC4-5D6E-409C-BE32-E72D297353CC}">
              <c16:uniqueId val="{00000001-DAF3-47B0-89D5-D35CC01D00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72.239999999999995</c:v>
                </c:pt>
                <c:pt idx="1">
                  <c:v>70.790000000000006</c:v>
                </c:pt>
                <c:pt idx="2">
                  <c:v>72.760000000000005</c:v>
                </c:pt>
                <c:pt idx="3">
                  <c:v>70.489999999999995</c:v>
                </c:pt>
                <c:pt idx="4">
                  <c:v>67.989999999999995</c:v>
                </c:pt>
              </c:numCache>
            </c:numRef>
          </c:val>
          <c:extLst>
            <c:ext xmlns:c16="http://schemas.microsoft.com/office/drawing/2014/chart" uri="{C3380CC4-5D6E-409C-BE32-E72D297353CC}">
              <c16:uniqueId val="{00000000-6550-4272-AC9E-E933B80FCB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52.9</c:v>
                </c:pt>
              </c:numCache>
            </c:numRef>
          </c:val>
          <c:smooth val="0"/>
          <c:extLst>
            <c:ext xmlns:c16="http://schemas.microsoft.com/office/drawing/2014/chart" uri="{C3380CC4-5D6E-409C-BE32-E72D297353CC}">
              <c16:uniqueId val="{00000001-6550-4272-AC9E-E933B80FCB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89.36</c:v>
                </c:pt>
                <c:pt idx="1">
                  <c:v>89.64</c:v>
                </c:pt>
                <c:pt idx="2">
                  <c:v>94.86</c:v>
                </c:pt>
                <c:pt idx="3">
                  <c:v>94.9</c:v>
                </c:pt>
                <c:pt idx="4">
                  <c:v>95.27</c:v>
                </c:pt>
              </c:numCache>
            </c:numRef>
          </c:val>
          <c:extLst>
            <c:ext xmlns:c16="http://schemas.microsoft.com/office/drawing/2014/chart" uri="{C3380CC4-5D6E-409C-BE32-E72D297353CC}">
              <c16:uniqueId val="{00000000-176A-4571-8C08-1BD339C367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90.3</c:v>
                </c:pt>
              </c:numCache>
            </c:numRef>
          </c:val>
          <c:smooth val="0"/>
          <c:extLst>
            <c:ext xmlns:c16="http://schemas.microsoft.com/office/drawing/2014/chart" uri="{C3380CC4-5D6E-409C-BE32-E72D297353CC}">
              <c16:uniqueId val="{00000001-176A-4571-8C08-1BD339C367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106.56</c:v>
                </c:pt>
                <c:pt idx="1">
                  <c:v>112.13</c:v>
                </c:pt>
                <c:pt idx="2">
                  <c:v>113.47</c:v>
                </c:pt>
                <c:pt idx="3">
                  <c:v>117.87</c:v>
                </c:pt>
                <c:pt idx="4">
                  <c:v>119.29</c:v>
                </c:pt>
              </c:numCache>
            </c:numRef>
          </c:val>
          <c:extLst>
            <c:ext xmlns:c16="http://schemas.microsoft.com/office/drawing/2014/chart" uri="{C3380CC4-5D6E-409C-BE32-E72D297353CC}">
              <c16:uniqueId val="{00000000-74FA-4DD7-8DE2-398F007A0C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101.91</c:v>
                </c:pt>
              </c:numCache>
            </c:numRef>
          </c:val>
          <c:smooth val="0"/>
          <c:extLst>
            <c:ext xmlns:c16="http://schemas.microsoft.com/office/drawing/2014/chart" uri="{C3380CC4-5D6E-409C-BE32-E72D297353CC}">
              <c16:uniqueId val="{00000001-74FA-4DD7-8DE2-398F007A0C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4.09</c:v>
                </c:pt>
                <c:pt idx="1">
                  <c:v>7.64</c:v>
                </c:pt>
                <c:pt idx="2">
                  <c:v>11.15</c:v>
                </c:pt>
                <c:pt idx="3">
                  <c:v>14.29</c:v>
                </c:pt>
                <c:pt idx="4">
                  <c:v>17.28</c:v>
                </c:pt>
              </c:numCache>
            </c:numRef>
          </c:val>
          <c:extLst>
            <c:ext xmlns:c16="http://schemas.microsoft.com/office/drawing/2014/chart" uri="{C3380CC4-5D6E-409C-BE32-E72D297353CC}">
              <c16:uniqueId val="{00000000-A689-4E64-9C71-C7DFCB5E6B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28.79</c:v>
                </c:pt>
              </c:numCache>
            </c:numRef>
          </c:val>
          <c:smooth val="0"/>
          <c:extLst>
            <c:ext xmlns:c16="http://schemas.microsoft.com/office/drawing/2014/chart" uri="{C3380CC4-5D6E-409C-BE32-E72D297353CC}">
              <c16:uniqueId val="{00000001-A689-4E64-9C71-C7DFCB5E6B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08-4A92-8C44-9D8854FF40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08-4A92-8C44-9D8854FF40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95-4EE5-AB80-486E0088EE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124.8</c:v>
                </c:pt>
              </c:numCache>
            </c:numRef>
          </c:val>
          <c:smooth val="0"/>
          <c:extLst>
            <c:ext xmlns:c16="http://schemas.microsoft.com/office/drawing/2014/chart" uri="{C3380CC4-5D6E-409C-BE32-E72D297353CC}">
              <c16:uniqueId val="{00000001-DF95-4EE5-AB80-486E0088EE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45.4</c:v>
                </c:pt>
                <c:pt idx="1">
                  <c:v>43.14</c:v>
                </c:pt>
                <c:pt idx="2">
                  <c:v>43.47</c:v>
                </c:pt>
                <c:pt idx="3">
                  <c:v>40.619999999999997</c:v>
                </c:pt>
                <c:pt idx="4">
                  <c:v>40.75</c:v>
                </c:pt>
              </c:numCache>
            </c:numRef>
          </c:val>
          <c:extLst>
            <c:ext xmlns:c16="http://schemas.microsoft.com/office/drawing/2014/chart" uri="{C3380CC4-5D6E-409C-BE32-E72D297353CC}">
              <c16:uniqueId val="{00000000-6C0C-4DAA-AEFC-33821B8D31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35.42</c:v>
                </c:pt>
              </c:numCache>
            </c:numRef>
          </c:val>
          <c:smooth val="0"/>
          <c:extLst>
            <c:ext xmlns:c16="http://schemas.microsoft.com/office/drawing/2014/chart" uri="{C3380CC4-5D6E-409C-BE32-E72D297353CC}">
              <c16:uniqueId val="{00000001-6C0C-4DAA-AEFC-33821B8D31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51-4D60-99E1-5400BF1595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718.49</c:v>
                </c:pt>
              </c:numCache>
            </c:numRef>
          </c:val>
          <c:smooth val="0"/>
          <c:extLst>
            <c:ext xmlns:c16="http://schemas.microsoft.com/office/drawing/2014/chart" uri="{C3380CC4-5D6E-409C-BE32-E72D297353CC}">
              <c16:uniqueId val="{00000001-0751-4D60-99E1-5400BF1595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c:v>
                </c:pt>
                <c:pt idx="1">
                  <c:v>57.61</c:v>
                </c:pt>
                <c:pt idx="2">
                  <c:v>57.84</c:v>
                </c:pt>
                <c:pt idx="3">
                  <c:v>52.34</c:v>
                </c:pt>
                <c:pt idx="4">
                  <c:v>52.75</c:v>
                </c:pt>
              </c:numCache>
            </c:numRef>
          </c:val>
          <c:extLst>
            <c:ext xmlns:c16="http://schemas.microsoft.com/office/drawing/2014/chart" uri="{C3380CC4-5D6E-409C-BE32-E72D297353CC}">
              <c16:uniqueId val="{00000000-0C7F-44D4-ADB1-D0F20C757A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61.82</c:v>
                </c:pt>
              </c:numCache>
            </c:numRef>
          </c:val>
          <c:smooth val="0"/>
          <c:extLst>
            <c:ext xmlns:c16="http://schemas.microsoft.com/office/drawing/2014/chart" uri="{C3380CC4-5D6E-409C-BE32-E72D297353CC}">
              <c16:uniqueId val="{00000001-0C7F-44D4-ADB1-D0F20C757A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254.69</c:v>
                </c:pt>
                <c:pt idx="1">
                  <c:v>271.17</c:v>
                </c:pt>
                <c:pt idx="2">
                  <c:v>261.74</c:v>
                </c:pt>
                <c:pt idx="3">
                  <c:v>294.60000000000002</c:v>
                </c:pt>
                <c:pt idx="4">
                  <c:v>300.76</c:v>
                </c:pt>
              </c:numCache>
            </c:numRef>
          </c:val>
          <c:extLst>
            <c:ext xmlns:c16="http://schemas.microsoft.com/office/drawing/2014/chart" uri="{C3380CC4-5D6E-409C-BE32-E72D297353CC}">
              <c16:uniqueId val="{00000000-F803-4EDE-9012-B300EA505E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246.9</c:v>
                </c:pt>
              </c:numCache>
            </c:numRef>
          </c:val>
          <c:smooth val="0"/>
          <c:extLst>
            <c:ext xmlns:c16="http://schemas.microsoft.com/office/drawing/2014/chart" uri="{C3380CC4-5D6E-409C-BE32-E72D297353CC}">
              <c16:uniqueId val="{00000001-F803-4EDE-9012-B300EA505E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山口市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自治体職員</v>
      </c>
      <c r="AE8" s="36"/>
      <c r="AF8" s="36"/>
      <c r="AG8" s="36"/>
      <c r="AH8" s="36"/>
      <c r="AI8" s="36"/>
      <c r="AJ8" s="36"/>
      <c r="AK8" s="3"/>
      <c r="AL8" s="37">
        <f>データ!S6</f>
        <v>188598</v>
      </c>
      <c r="AM8" s="37"/>
      <c r="AN8" s="37"/>
      <c r="AO8" s="37"/>
      <c r="AP8" s="37"/>
      <c r="AQ8" s="37"/>
      <c r="AR8" s="37"/>
      <c r="AS8" s="37"/>
      <c r="AT8" s="38">
        <f>データ!T6</f>
        <v>1023.23</v>
      </c>
      <c r="AU8" s="38"/>
      <c r="AV8" s="38"/>
      <c r="AW8" s="38"/>
      <c r="AX8" s="38"/>
      <c r="AY8" s="38"/>
      <c r="AZ8" s="38"/>
      <c r="BA8" s="38"/>
      <c r="BB8" s="38">
        <f>データ!U6</f>
        <v>184.32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79.17</v>
      </c>
      <c r="J10" s="38"/>
      <c r="K10" s="38"/>
      <c r="L10" s="38"/>
      <c r="M10" s="38"/>
      <c r="N10" s="38"/>
      <c r="O10" s="38"/>
      <c r="P10" s="38">
        <f>データ!P6</f>
        <v>4.49</v>
      </c>
      <c r="Q10" s="38"/>
      <c r="R10" s="38"/>
      <c r="S10" s="38"/>
      <c r="T10" s="38"/>
      <c r="U10" s="38"/>
      <c r="V10" s="38"/>
      <c r="W10" s="38">
        <f>データ!Q6</f>
        <v>98.76</v>
      </c>
      <c r="X10" s="38"/>
      <c r="Y10" s="38"/>
      <c r="Z10" s="38"/>
      <c r="AA10" s="38"/>
      <c r="AB10" s="38"/>
      <c r="AC10" s="38"/>
      <c r="AD10" s="37">
        <f>データ!R6</f>
        <v>3080</v>
      </c>
      <c r="AE10" s="37"/>
      <c r="AF10" s="37"/>
      <c r="AG10" s="37"/>
      <c r="AH10" s="37"/>
      <c r="AI10" s="37"/>
      <c r="AJ10" s="37"/>
      <c r="AK10" s="2"/>
      <c r="AL10" s="37">
        <f>データ!V6</f>
        <v>8428</v>
      </c>
      <c r="AM10" s="37"/>
      <c r="AN10" s="37"/>
      <c r="AO10" s="37"/>
      <c r="AP10" s="37"/>
      <c r="AQ10" s="37"/>
      <c r="AR10" s="37"/>
      <c r="AS10" s="37"/>
      <c r="AT10" s="38">
        <f>データ!W6</f>
        <v>4.59</v>
      </c>
      <c r="AU10" s="38"/>
      <c r="AV10" s="38"/>
      <c r="AW10" s="38"/>
      <c r="AX10" s="38"/>
      <c r="AY10" s="38"/>
      <c r="AZ10" s="38"/>
      <c r="BA10" s="38"/>
      <c r="BB10" s="38">
        <f>データ!X6</f>
        <v>1836.17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6fpp9VpjxaJUBrUHwBNaGBOttb9yNxA0uk7uF1zkrZRQI3Dc6EqwpQY6bgUegxnO44S4O2EoIf33XX5tkHW9DA==" saltValue="GABwRgPdOioun0Ac9yDC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352039</v>
      </c>
      <c r="D6" s="19">
        <f t="shared" si="3"/>
        <v>46</v>
      </c>
      <c r="E6" s="19">
        <f t="shared" si="3"/>
        <v>17</v>
      </c>
      <c r="F6" s="19">
        <f t="shared" si="3"/>
        <v>5</v>
      </c>
      <c r="G6" s="19">
        <f t="shared" si="3"/>
        <v>0</v>
      </c>
      <c r="H6" s="19" t="str">
        <f t="shared" si="3"/>
        <v>山口県　山口市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79.17</v>
      </c>
      <c r="P6" s="20">
        <f t="shared" si="3"/>
        <v>4.49</v>
      </c>
      <c r="Q6" s="20">
        <f t="shared" si="3"/>
        <v>98.76</v>
      </c>
      <c r="R6" s="20">
        <f t="shared" si="3"/>
        <v>3080</v>
      </c>
      <c r="S6" s="20">
        <f t="shared" si="3"/>
        <v>188598</v>
      </c>
      <c r="T6" s="20">
        <f t="shared" si="3"/>
        <v>1023.23</v>
      </c>
      <c r="U6" s="20">
        <f t="shared" si="3"/>
        <v>184.32</v>
      </c>
      <c r="V6" s="20">
        <f t="shared" si="3"/>
        <v>8428</v>
      </c>
      <c r="W6" s="20">
        <f t="shared" si="3"/>
        <v>4.59</v>
      </c>
      <c r="X6" s="20">
        <f t="shared" si="3"/>
        <v>1836.17</v>
      </c>
      <c r="Y6" s="21">
        <f>IF(Y7="",NA(),Y7)</f>
        <v>106.56</v>
      </c>
      <c r="Z6" s="21">
        <f t="shared" ref="Z6:AH6" si="4">IF(Z7="",NA(),Z7)</f>
        <v>112.13</v>
      </c>
      <c r="AA6" s="21">
        <f t="shared" si="4"/>
        <v>113.47</v>
      </c>
      <c r="AB6" s="21">
        <f t="shared" si="4"/>
        <v>117.87</v>
      </c>
      <c r="AC6" s="21">
        <f t="shared" si="4"/>
        <v>119.29</v>
      </c>
      <c r="AD6" s="21">
        <f t="shared" si="4"/>
        <v>101.77</v>
      </c>
      <c r="AE6" s="21">
        <f t="shared" si="4"/>
        <v>103.6</v>
      </c>
      <c r="AF6" s="21">
        <f t="shared" si="4"/>
        <v>106.37</v>
      </c>
      <c r="AG6" s="21">
        <f t="shared" si="4"/>
        <v>106.07</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124.8</v>
      </c>
      <c r="AT6" s="20" t="str">
        <f>IF(AT7="","",IF(AT7="-","【-】","【"&amp;SUBSTITUTE(TEXT(AT7,"#,##0.00"),"-","△")&amp;"】"))</f>
        <v>【133.62】</v>
      </c>
      <c r="AU6" s="21">
        <f>IF(AU7="",NA(),AU7)</f>
        <v>45.4</v>
      </c>
      <c r="AV6" s="21">
        <f t="shared" ref="AV6:BD6" si="6">IF(AV7="",NA(),AV7)</f>
        <v>43.14</v>
      </c>
      <c r="AW6" s="21">
        <f t="shared" si="6"/>
        <v>43.47</v>
      </c>
      <c r="AX6" s="21">
        <f t="shared" si="6"/>
        <v>40.619999999999997</v>
      </c>
      <c r="AY6" s="21">
        <f t="shared" si="6"/>
        <v>40.75</v>
      </c>
      <c r="AZ6" s="21">
        <f t="shared" si="6"/>
        <v>29.54</v>
      </c>
      <c r="BA6" s="21">
        <f t="shared" si="6"/>
        <v>26.99</v>
      </c>
      <c r="BB6" s="21">
        <f t="shared" si="6"/>
        <v>29.13</v>
      </c>
      <c r="BC6" s="21">
        <f t="shared" si="6"/>
        <v>35.69</v>
      </c>
      <c r="BD6" s="21">
        <f t="shared" si="6"/>
        <v>35.42</v>
      </c>
      <c r="BE6" s="20" t="str">
        <f>IF(BE7="","",IF(BE7="-","【-】","【"&amp;SUBSTITUTE(TEXT(BE7,"#,##0.00"),"-","△")&amp;"】"))</f>
        <v>【36.94】</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718.49</v>
      </c>
      <c r="BP6" s="20" t="str">
        <f>IF(BP7="","",IF(BP7="-","【-】","【"&amp;SUBSTITUTE(TEXT(BP7,"#,##0.00"),"-","△")&amp;"】"))</f>
        <v>【809.19】</v>
      </c>
      <c r="BQ6" s="21">
        <f>IF(BQ7="",NA(),BQ7)</f>
        <v>61</v>
      </c>
      <c r="BR6" s="21">
        <f t="shared" ref="BR6:BZ6" si="8">IF(BR7="",NA(),BR7)</f>
        <v>57.61</v>
      </c>
      <c r="BS6" s="21">
        <f t="shared" si="8"/>
        <v>57.84</v>
      </c>
      <c r="BT6" s="21">
        <f t="shared" si="8"/>
        <v>52.34</v>
      </c>
      <c r="BU6" s="21">
        <f t="shared" si="8"/>
        <v>52.75</v>
      </c>
      <c r="BV6" s="21">
        <f t="shared" si="8"/>
        <v>57.77</v>
      </c>
      <c r="BW6" s="21">
        <f t="shared" si="8"/>
        <v>57.31</v>
      </c>
      <c r="BX6" s="21">
        <f t="shared" si="8"/>
        <v>57.08</v>
      </c>
      <c r="BY6" s="21">
        <f t="shared" si="8"/>
        <v>56.26</v>
      </c>
      <c r="BZ6" s="21">
        <f t="shared" si="8"/>
        <v>61.82</v>
      </c>
      <c r="CA6" s="20" t="str">
        <f>IF(CA7="","",IF(CA7="-","【-】","【"&amp;SUBSTITUTE(TEXT(CA7,"#,##0.00"),"-","△")&amp;"】"))</f>
        <v>【57.02】</v>
      </c>
      <c r="CB6" s="21">
        <f>IF(CB7="",NA(),CB7)</f>
        <v>254.69</v>
      </c>
      <c r="CC6" s="21">
        <f t="shared" ref="CC6:CK6" si="9">IF(CC7="",NA(),CC7)</f>
        <v>271.17</v>
      </c>
      <c r="CD6" s="21">
        <f t="shared" si="9"/>
        <v>261.74</v>
      </c>
      <c r="CE6" s="21">
        <f t="shared" si="9"/>
        <v>294.60000000000002</v>
      </c>
      <c r="CF6" s="21">
        <f t="shared" si="9"/>
        <v>300.76</v>
      </c>
      <c r="CG6" s="21">
        <f t="shared" si="9"/>
        <v>274.35000000000002</v>
      </c>
      <c r="CH6" s="21">
        <f t="shared" si="9"/>
        <v>273.52</v>
      </c>
      <c r="CI6" s="21">
        <f t="shared" si="9"/>
        <v>274.99</v>
      </c>
      <c r="CJ6" s="21">
        <f t="shared" si="9"/>
        <v>282.08999999999997</v>
      </c>
      <c r="CK6" s="21">
        <f t="shared" si="9"/>
        <v>246.9</v>
      </c>
      <c r="CL6" s="20" t="str">
        <f>IF(CL7="","",IF(CL7="-","【-】","【"&amp;SUBSTITUTE(TEXT(CL7,"#,##0.00"),"-","△")&amp;"】"))</f>
        <v>【273.68】</v>
      </c>
      <c r="CM6" s="21">
        <f>IF(CM7="",NA(),CM7)</f>
        <v>72.239999999999995</v>
      </c>
      <c r="CN6" s="21">
        <f t="shared" ref="CN6:CV6" si="10">IF(CN7="",NA(),CN7)</f>
        <v>70.790000000000006</v>
      </c>
      <c r="CO6" s="21">
        <f t="shared" si="10"/>
        <v>72.760000000000005</v>
      </c>
      <c r="CP6" s="21">
        <f t="shared" si="10"/>
        <v>70.489999999999995</v>
      </c>
      <c r="CQ6" s="21">
        <f t="shared" si="10"/>
        <v>67.989999999999995</v>
      </c>
      <c r="CR6" s="21">
        <f t="shared" si="10"/>
        <v>50.68</v>
      </c>
      <c r="CS6" s="21">
        <f t="shared" si="10"/>
        <v>50.14</v>
      </c>
      <c r="CT6" s="21">
        <f t="shared" si="10"/>
        <v>54.83</v>
      </c>
      <c r="CU6" s="21">
        <f t="shared" si="10"/>
        <v>66.53</v>
      </c>
      <c r="CV6" s="21">
        <f t="shared" si="10"/>
        <v>52.9</v>
      </c>
      <c r="CW6" s="20" t="str">
        <f>IF(CW7="","",IF(CW7="-","【-】","【"&amp;SUBSTITUTE(TEXT(CW7,"#,##0.00"),"-","△")&amp;"】"))</f>
        <v>【52.55】</v>
      </c>
      <c r="CX6" s="21">
        <f>IF(CX7="",NA(),CX7)</f>
        <v>89.36</v>
      </c>
      <c r="CY6" s="21">
        <f t="shared" ref="CY6:DG6" si="11">IF(CY7="",NA(),CY7)</f>
        <v>89.64</v>
      </c>
      <c r="CZ6" s="21">
        <f t="shared" si="11"/>
        <v>94.86</v>
      </c>
      <c r="DA6" s="21">
        <f t="shared" si="11"/>
        <v>94.9</v>
      </c>
      <c r="DB6" s="21">
        <f t="shared" si="11"/>
        <v>95.27</v>
      </c>
      <c r="DC6" s="21">
        <f t="shared" si="11"/>
        <v>84.86</v>
      </c>
      <c r="DD6" s="21">
        <f t="shared" si="11"/>
        <v>84.98</v>
      </c>
      <c r="DE6" s="21">
        <f t="shared" si="11"/>
        <v>84.7</v>
      </c>
      <c r="DF6" s="21">
        <f t="shared" si="11"/>
        <v>84.67</v>
      </c>
      <c r="DG6" s="21">
        <f t="shared" si="11"/>
        <v>90.3</v>
      </c>
      <c r="DH6" s="20" t="str">
        <f>IF(DH7="","",IF(DH7="-","【-】","【"&amp;SUBSTITUTE(TEXT(DH7,"#,##0.00"),"-","△")&amp;"】"))</f>
        <v>【87.30】</v>
      </c>
      <c r="DI6" s="21">
        <f>IF(DI7="",NA(),DI7)</f>
        <v>4.09</v>
      </c>
      <c r="DJ6" s="21">
        <f t="shared" ref="DJ6:DR6" si="12">IF(DJ7="",NA(),DJ7)</f>
        <v>7.64</v>
      </c>
      <c r="DK6" s="21">
        <f t="shared" si="12"/>
        <v>11.15</v>
      </c>
      <c r="DL6" s="21">
        <f t="shared" si="12"/>
        <v>14.29</v>
      </c>
      <c r="DM6" s="21">
        <f t="shared" si="12"/>
        <v>17.28</v>
      </c>
      <c r="DN6" s="21">
        <f t="shared" si="12"/>
        <v>24.13</v>
      </c>
      <c r="DO6" s="21">
        <f t="shared" si="12"/>
        <v>23.06</v>
      </c>
      <c r="DP6" s="21">
        <f t="shared" si="12"/>
        <v>20.34</v>
      </c>
      <c r="DQ6" s="21">
        <f t="shared" si="12"/>
        <v>21.85</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0.01</v>
      </c>
      <c r="EO6" s="20" t="str">
        <f>IF(EO7="","",IF(EO7="-","【-】","【"&amp;SUBSTITUTE(TEXT(EO7,"#,##0.00"),"-","△")&amp;"】"))</f>
        <v>【0.02】</v>
      </c>
    </row>
    <row r="7" spans="1:148" s="22" customFormat="1" x14ac:dyDescent="0.15">
      <c r="A7" s="14"/>
      <c r="B7" s="23">
        <v>2022</v>
      </c>
      <c r="C7" s="23">
        <v>352039</v>
      </c>
      <c r="D7" s="23">
        <v>46</v>
      </c>
      <c r="E7" s="23">
        <v>17</v>
      </c>
      <c r="F7" s="23">
        <v>5</v>
      </c>
      <c r="G7" s="23">
        <v>0</v>
      </c>
      <c r="H7" s="23" t="s">
        <v>96</v>
      </c>
      <c r="I7" s="23" t="s">
        <v>97</v>
      </c>
      <c r="J7" s="23" t="s">
        <v>98</v>
      </c>
      <c r="K7" s="23" t="s">
        <v>99</v>
      </c>
      <c r="L7" s="23" t="s">
        <v>100</v>
      </c>
      <c r="M7" s="23" t="s">
        <v>101</v>
      </c>
      <c r="N7" s="24" t="s">
        <v>102</v>
      </c>
      <c r="O7" s="24">
        <v>79.17</v>
      </c>
      <c r="P7" s="24">
        <v>4.49</v>
      </c>
      <c r="Q7" s="24">
        <v>98.76</v>
      </c>
      <c r="R7" s="24">
        <v>3080</v>
      </c>
      <c r="S7" s="24">
        <v>188598</v>
      </c>
      <c r="T7" s="24">
        <v>1023.23</v>
      </c>
      <c r="U7" s="24">
        <v>184.32</v>
      </c>
      <c r="V7" s="24">
        <v>8428</v>
      </c>
      <c r="W7" s="24">
        <v>4.59</v>
      </c>
      <c r="X7" s="24">
        <v>1836.17</v>
      </c>
      <c r="Y7" s="24">
        <v>106.56</v>
      </c>
      <c r="Z7" s="24">
        <v>112.13</v>
      </c>
      <c r="AA7" s="24">
        <v>113.47</v>
      </c>
      <c r="AB7" s="24">
        <v>117.87</v>
      </c>
      <c r="AC7" s="24">
        <v>119.29</v>
      </c>
      <c r="AD7" s="24">
        <v>101.77</v>
      </c>
      <c r="AE7" s="24">
        <v>103.6</v>
      </c>
      <c r="AF7" s="24">
        <v>106.37</v>
      </c>
      <c r="AG7" s="24">
        <v>106.07</v>
      </c>
      <c r="AH7" s="24">
        <v>101.91</v>
      </c>
      <c r="AI7" s="24">
        <v>103.61</v>
      </c>
      <c r="AJ7" s="24">
        <v>0</v>
      </c>
      <c r="AK7" s="24">
        <v>0</v>
      </c>
      <c r="AL7" s="24">
        <v>0</v>
      </c>
      <c r="AM7" s="24">
        <v>0</v>
      </c>
      <c r="AN7" s="24">
        <v>0</v>
      </c>
      <c r="AO7" s="24">
        <v>227.4</v>
      </c>
      <c r="AP7" s="24">
        <v>193.99</v>
      </c>
      <c r="AQ7" s="24">
        <v>139.02000000000001</v>
      </c>
      <c r="AR7" s="24">
        <v>132.04</v>
      </c>
      <c r="AS7" s="24">
        <v>124.8</v>
      </c>
      <c r="AT7" s="24">
        <v>133.62</v>
      </c>
      <c r="AU7" s="24">
        <v>45.4</v>
      </c>
      <c r="AV7" s="24">
        <v>43.14</v>
      </c>
      <c r="AW7" s="24">
        <v>43.47</v>
      </c>
      <c r="AX7" s="24">
        <v>40.619999999999997</v>
      </c>
      <c r="AY7" s="24">
        <v>40.75</v>
      </c>
      <c r="AZ7" s="24">
        <v>29.54</v>
      </c>
      <c r="BA7" s="24">
        <v>26.99</v>
      </c>
      <c r="BB7" s="24">
        <v>29.13</v>
      </c>
      <c r="BC7" s="24">
        <v>35.69</v>
      </c>
      <c r="BD7" s="24">
        <v>35.42</v>
      </c>
      <c r="BE7" s="24">
        <v>36.94</v>
      </c>
      <c r="BF7" s="24">
        <v>0</v>
      </c>
      <c r="BG7" s="24">
        <v>0</v>
      </c>
      <c r="BH7" s="24">
        <v>0</v>
      </c>
      <c r="BI7" s="24">
        <v>0</v>
      </c>
      <c r="BJ7" s="24">
        <v>0</v>
      </c>
      <c r="BK7" s="24">
        <v>789.46</v>
      </c>
      <c r="BL7" s="24">
        <v>826.83</v>
      </c>
      <c r="BM7" s="24">
        <v>867.83</v>
      </c>
      <c r="BN7" s="24">
        <v>791.76</v>
      </c>
      <c r="BO7" s="24">
        <v>718.49</v>
      </c>
      <c r="BP7" s="24">
        <v>809.19</v>
      </c>
      <c r="BQ7" s="24">
        <v>61</v>
      </c>
      <c r="BR7" s="24">
        <v>57.61</v>
      </c>
      <c r="BS7" s="24">
        <v>57.84</v>
      </c>
      <c r="BT7" s="24">
        <v>52.34</v>
      </c>
      <c r="BU7" s="24">
        <v>52.75</v>
      </c>
      <c r="BV7" s="24">
        <v>57.77</v>
      </c>
      <c r="BW7" s="24">
        <v>57.31</v>
      </c>
      <c r="BX7" s="24">
        <v>57.08</v>
      </c>
      <c r="BY7" s="24">
        <v>56.26</v>
      </c>
      <c r="BZ7" s="24">
        <v>61.82</v>
      </c>
      <c r="CA7" s="24">
        <v>57.02</v>
      </c>
      <c r="CB7" s="24">
        <v>254.69</v>
      </c>
      <c r="CC7" s="24">
        <v>271.17</v>
      </c>
      <c r="CD7" s="24">
        <v>261.74</v>
      </c>
      <c r="CE7" s="24">
        <v>294.60000000000002</v>
      </c>
      <c r="CF7" s="24">
        <v>300.76</v>
      </c>
      <c r="CG7" s="24">
        <v>274.35000000000002</v>
      </c>
      <c r="CH7" s="24">
        <v>273.52</v>
      </c>
      <c r="CI7" s="24">
        <v>274.99</v>
      </c>
      <c r="CJ7" s="24">
        <v>282.08999999999997</v>
      </c>
      <c r="CK7" s="24">
        <v>246.9</v>
      </c>
      <c r="CL7" s="24">
        <v>273.68</v>
      </c>
      <c r="CM7" s="24">
        <v>72.239999999999995</v>
      </c>
      <c r="CN7" s="24">
        <v>70.790000000000006</v>
      </c>
      <c r="CO7" s="24">
        <v>72.760000000000005</v>
      </c>
      <c r="CP7" s="24">
        <v>70.489999999999995</v>
      </c>
      <c r="CQ7" s="24">
        <v>67.989999999999995</v>
      </c>
      <c r="CR7" s="24">
        <v>50.68</v>
      </c>
      <c r="CS7" s="24">
        <v>50.14</v>
      </c>
      <c r="CT7" s="24">
        <v>54.83</v>
      </c>
      <c r="CU7" s="24">
        <v>66.53</v>
      </c>
      <c r="CV7" s="24">
        <v>52.9</v>
      </c>
      <c r="CW7" s="24">
        <v>52.55</v>
      </c>
      <c r="CX7" s="24">
        <v>89.36</v>
      </c>
      <c r="CY7" s="24">
        <v>89.64</v>
      </c>
      <c r="CZ7" s="24">
        <v>94.86</v>
      </c>
      <c r="DA7" s="24">
        <v>94.9</v>
      </c>
      <c r="DB7" s="24">
        <v>95.27</v>
      </c>
      <c r="DC7" s="24">
        <v>84.86</v>
      </c>
      <c r="DD7" s="24">
        <v>84.98</v>
      </c>
      <c r="DE7" s="24">
        <v>84.7</v>
      </c>
      <c r="DF7" s="24">
        <v>84.67</v>
      </c>
      <c r="DG7" s="24">
        <v>90.3</v>
      </c>
      <c r="DH7" s="24">
        <v>87.3</v>
      </c>
      <c r="DI7" s="24">
        <v>4.09</v>
      </c>
      <c r="DJ7" s="24">
        <v>7.64</v>
      </c>
      <c r="DK7" s="24">
        <v>11.15</v>
      </c>
      <c r="DL7" s="24">
        <v>14.29</v>
      </c>
      <c r="DM7" s="24">
        <v>17.28</v>
      </c>
      <c r="DN7" s="24">
        <v>24.13</v>
      </c>
      <c r="DO7" s="24">
        <v>23.06</v>
      </c>
      <c r="DP7" s="24">
        <v>20.34</v>
      </c>
      <c r="DQ7" s="24">
        <v>21.85</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1524</cp:lastModifiedBy>
  <cp:lastPrinted>2024-01-31T08:15:05Z</cp:lastPrinted>
  <dcterms:created xsi:type="dcterms:W3CDTF">2023-12-12T01:03:59Z</dcterms:created>
  <dcterms:modified xsi:type="dcterms:W3CDTF">2024-01-31T08:25:23Z</dcterms:modified>
  <cp:category/>
</cp:coreProperties>
</file>