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75上下水道局\業務課\下水会計関連\経営分析\R4\提出\"/>
    </mc:Choice>
  </mc:AlternateContent>
  <workbookProtection workbookAlgorithmName="SHA-512" workbookHashValue="cdJv6TqOkQA0SVGw+pVzYzZvFteitLqOShpw0ZDJJWABdHx98he64X8Kx8384RtJPQA24i4cSvmmgQoRv12MJg==" workbookSaltValue="2Kk0EwqR00iaZTBHwtqA8Q==" workbookSpinCount="100000" lockStructure="1"/>
  <bookViews>
    <workbookView xWindow="0" yWindow="0" windowWidth="19560" windowHeight="820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<sst xmlns="http://schemas.openxmlformats.org/spreadsheetml/2006/main" count="231" uniqueCount="117">
  <si>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</si>
  <si>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</si>
  <si>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</si>
  <si>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</si>
  <si>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</si>
  <si>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</si>
  <si>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</si>
  <si>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</si>
  <si>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</si>
  <si>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</si>
  <si>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</si>
  <si>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</si>
  <si>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</si>
  <si>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</si>
  <si>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</si>
  <si>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</si>
  <si>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</si>
  <si>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</si>
  <si>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</si>
  <si>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</si>
  <si>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</si>
  <si>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</si>
  <si>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</si>
  <si>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</si>
  <si>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</si>
  <si>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</si>
  <si>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</si>
  <si>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</si>
  <si>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</si>
  <si>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</si>
  <si>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</si>
  <si>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</si>
  <si>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</si>
  <si>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</si>
  <si>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</si>
  <si>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</si>
  <si>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</si>
  <si>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</si>
  <si>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</si>
  <si>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</si>
  <si>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</si>
  <si>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</si>
  <si>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</si>
  <si>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</si>
  <si>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</si>
  <si>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</si>
  <si>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</si>
  <si>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</si>
  <si>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</si>
  <si>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</si>
  <si>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</si>
  <si>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</si>
  <si>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</si>
  <si>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</si>
  <si>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</si>
  <si>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</si>
  <si>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</si>
  <si>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</si>
  <si>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</si>
  <si>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</si>
  <si>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</si>
  <si>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</si>
  <si>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</si>
  <si>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</si>
  <si>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</si>
  <si>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</si>
  <si>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</si>
  <si>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</si>
  <si>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</si>
  <si>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</si>
  <si>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</si>
  <si>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</si>
  <si>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</si>
  <si>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</si>
  <si>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</si>
  <si>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</si>
  <si>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</si>
  <si>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</si>
  <si>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</si>
  <si>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</si>
  <si>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</si>
  <si>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</si>
  <si>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</si>
  <si>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</si>
  <si>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</si>
  <si>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</si>
  <si>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</si>
  <si>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</si>
  <si>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</si>
  <si>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</si>
  <si>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</si>
  <si>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</si>
  <si>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</si>
  <si>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</si>
  <si>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</si>
  <si>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</si>
  <si>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下松市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</si>
  <si>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</si>
  <si>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</si>
  <si>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</si>
  <si>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</si>
  <si>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</si>
  <si>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</si>
  <si>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</si>
  <si>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</si>
  <si>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</si>
  <si>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</si>
  <si>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</si>
  <si>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</si>
  <si>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</si>
  <si>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</si>
  <si>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</si>
  <si>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</si>
  <si>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</si>
  <si>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経営実態は前年度と変わらず、健全な経営状態が維持されているといえる。
今後は、下水道施設の老朽化対策及び浸水対策事業により多額の更新・改築費用が見込まれている一方、人口減少に伴い使用料の大幅な増加は見込めず、厳しい経営状況になることが懸念される。
サステナブルな経営の実現に向けて、経営戦略のローリング等による課題の早期発見に努めるとともに、投資費用の平準化、使用料の改定も含めた財源の確保、コスト削減などの経営健全化の取組を着実に進める。
</t>
    <rPh sb="14" eb="16">
      <t>ケンゼン</t>
    </rPh>
    <rPh sb="61" eb="63">
      <t>タガク</t>
    </rPh>
    <rPh sb="64" eb="66">
      <t>コウシン</t>
    </rPh>
    <rPh sb="67" eb="69">
      <t>カイチク</t>
    </rPh>
    <rPh sb="69" eb="71">
      <t>ヒヨウ</t>
    </rPh>
    <rPh sb="72" eb="74">
      <t>ミコ</t>
    </rPh>
    <rPh sb="89" eb="92">
      <t>シヨウリョウ</t>
    </rPh>
    <rPh sb="104" eb="105">
      <t>キビ</t>
    </rPh>
    <rPh sb="131" eb="133">
      <t>ケイエイ</t>
    </rPh>
    <rPh sb="134" eb="136">
      <t>ジツゲン</t>
    </rPh>
    <rPh sb="137" eb="138">
      <t>ム</t>
    </rPh>
    <rPh sb="141" eb="145">
      <t>ケイエイセンリャク</t>
    </rPh>
    <rPh sb="151" eb="152">
      <t>トウ</t>
    </rPh>
    <rPh sb="155" eb="157">
      <t>カダイ</t>
    </rPh>
    <rPh sb="171" eb="175">
      <t>トウシヒヨウ</t>
    </rPh>
    <rPh sb="180" eb="183">
      <t>シヨウリョウ</t>
    </rPh>
    <rPh sb="184" eb="186">
      <t>カイテイ</t>
    </rPh>
    <rPh sb="187" eb="188">
      <t>フク</t>
    </rPh>
    <rPh sb="190" eb="192">
      <t>ザイゲン</t>
    </rPh>
    <rPh sb="193" eb="195">
      <t>カクホ</t>
    </rPh>
    <rPh sb="204" eb="206">
      <t>ケイエイ</t>
    </rPh>
    <rPh sb="206" eb="209">
      <t>ケンゼンカ</t>
    </rPh>
    <rPh sb="210" eb="212">
      <t>トリクミ</t>
    </rPh>
    <rPh sb="213" eb="215">
      <t>チャクジツ</t>
    </rPh>
    <rPh sb="216" eb="217">
      <t>スス</t>
    </rPh>
    <phoneticPr fontId="4"/>
  </si>
  <si>
    <t>①有形固定資産減価償却率については、類似団体平均値と同程度の水準となっているが、②管渠老朽化率が示す通り、法定耐用年数を超えた管渠延長の割合が、年々増えており、類似団体と比較しても高い状況となっている。
本市では、昭和28年から下水道事業に着手しており、下水道施設の老朽化が着々と進行している一方で、③管渠改善率は類似団体平均値と比べて低くなっていることから、今後、将来的な更新需要に対応するため、ストックマネジメント計画に基づく老朽化対策を着実に進めていく必要がある。</t>
    <rPh sb="22" eb="25">
      <t>ヘイキンチ</t>
    </rPh>
    <rPh sb="72" eb="74">
      <t>ネンネン</t>
    </rPh>
    <rPh sb="74" eb="75">
      <t>フ</t>
    </rPh>
    <rPh sb="92" eb="94">
      <t>ジョウキョウ</t>
    </rPh>
    <rPh sb="102" eb="103">
      <t>ホン</t>
    </rPh>
    <rPh sb="146" eb="148">
      <t>イッポウ</t>
    </rPh>
    <rPh sb="161" eb="164">
      <t>ヘイキンチ</t>
    </rPh>
    <rPh sb="180" eb="182">
      <t>コンゴ</t>
    </rPh>
    <rPh sb="183" eb="186">
      <t>ショウライテキ</t>
    </rPh>
    <rPh sb="187" eb="191">
      <t>コウシンジュヨウ</t>
    </rPh>
    <rPh sb="192" eb="194">
      <t>タイオウ</t>
    </rPh>
    <phoneticPr fontId="4"/>
  </si>
  <si>
    <t xml:space="preserve">①経常収支比率が100%を超えており、②累積欠損金もないため健全な経営状態にあるといえるが、⑤経費回収率が100%を下回っており、汚水処理に係る経費を下水道使用料で完全に賄えていない状況が続いている。主として老朽化に伴う修繕費の増加により⑥汚水処理原価が上昇していることから、⑤経費回収率が減少しているため、更なる経費削減に努めるとともに、使用料改定も含めた収入の確保に向けた経営改善の取組を行う必要がある。
また、短期的な債務の支払い能力を示す③流動比率は100%を超えており、短期的に資金不足に陥る状況にはなっていない。
④企業債残高対事業規模比率は、類似団体平均値を大幅に下回る比率を保っている。今後、老朽化対策事業及び浸水対策事業費に係る投資需要に伴う起債発行額の増加が見込まれているため、投資財政計画に基づき、計画的に更新と整備を進め、可能な限り起債額の平準化に努めていく必要がある。
⑦施設利用率及び⑧水洗化率は、類似団体平均値と比較すると高い数値で推移しているが、水質保全や使用料収入増加の観点から、今後も接続率向上の取組が必要である。
</t>
    <rPh sb="30" eb="32">
      <t>ケンゼン</t>
    </rPh>
    <rPh sb="33" eb="35">
      <t>ケイエイ</t>
    </rPh>
    <rPh sb="35" eb="37">
      <t>ジョウタイ</t>
    </rPh>
    <rPh sb="94" eb="95">
      <t>ツヅ</t>
    </rPh>
    <rPh sb="100" eb="101">
      <t>シュ</t>
    </rPh>
    <rPh sb="104" eb="106">
      <t>ロウキュウ</t>
    </rPh>
    <rPh sb="106" eb="107">
      <t>カ</t>
    </rPh>
    <rPh sb="108" eb="109">
      <t>トモナ</t>
    </rPh>
    <rPh sb="110" eb="113">
      <t>シュウゼンヒ</t>
    </rPh>
    <rPh sb="114" eb="116">
      <t>ゾウカ</t>
    </rPh>
    <rPh sb="120" eb="126">
      <t>オスイショリゲンカ</t>
    </rPh>
    <rPh sb="127" eb="129">
      <t>ジョウショウ</t>
    </rPh>
    <rPh sb="139" eb="144">
      <t>ケイヒカイシュウリツ</t>
    </rPh>
    <rPh sb="145" eb="147">
      <t>ゲンショウ</t>
    </rPh>
    <rPh sb="179" eb="181">
      <t>シュウニュウ</t>
    </rPh>
    <rPh sb="182" eb="184">
      <t>カクホ</t>
    </rPh>
    <rPh sb="185" eb="186">
      <t>ム</t>
    </rPh>
    <rPh sb="188" eb="190">
      <t>ケイエイ</t>
    </rPh>
    <rPh sb="190" eb="192">
      <t>カイゼン</t>
    </rPh>
    <rPh sb="193" eb="195">
      <t>トリクミ</t>
    </rPh>
    <rPh sb="321" eb="322">
      <t>カカ</t>
    </rPh>
    <rPh sb="323" eb="327">
      <t>トウシジュヨウ</t>
    </rPh>
    <rPh sb="349" eb="351">
      <t>トウシ</t>
    </rPh>
    <rPh sb="351" eb="353">
      <t>ザイセイ</t>
    </rPh>
    <rPh sb="353" eb="355">
      <t>ケイカク</t>
    </rPh>
    <rPh sb="356" eb="357">
      <t>モト</t>
    </rPh>
    <rPh sb="444" eb="447">
      <t>シヨウリョウ</t>
    </rPh>
    <rPh sb="466" eb="468">
      <t>トリクミ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</si>
</sst>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formatCode="#,##0.00;&quot;△&quot;#,##0.00;&quot;-&quot;">
                  <c:v>0.05</c:v>
                </c:pt>
                <c:pt idx="4" formatCode="#,##0.00;&quot;△&quot;#,##0.00;&quot;-&quot;">
                  <c:v>0.09</c:v>
                </c:pt>
              </c:numCache>
            </c:numRef>
          </c:val>
          <c:extLst>
            <c:ext xmlns:c16="http://schemas.microsoft.com/office/drawing/2014/chart" uri="{C3380CC4-5D6E-409C-BE32-E72D297353CC}">
              <c16:uniqueId val="{00000000-BF93-4D24-9A51-C614C6C359E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0.09</c:v>
                </c:pt>
                <c:pt idx="3">
                  <c:v>0.17</c:v>
                </c:pt>
                <c:pt idx="4">
                  <c:v>0.13</c:v>
                </c:pt>
              </c:numCache>
            </c:numRef>
          </c:val>
          <c:smooth val="0"/>
          <c:extLst>
            <c:ext xmlns:c16="http://schemas.microsoft.com/office/drawing/2014/chart" uri="{C3380CC4-5D6E-409C-BE32-E72D297353CC}">
              <c16:uniqueId val="{00000001-BF93-4D24-9A51-C614C6C359E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76.52</c:v>
                </c:pt>
                <c:pt idx="1">
                  <c:v>75.39</c:v>
                </c:pt>
                <c:pt idx="2">
                  <c:v>77.78</c:v>
                </c:pt>
                <c:pt idx="3">
                  <c:v>77.959999999999994</c:v>
                </c:pt>
                <c:pt idx="4">
                  <c:v>79.11</c:v>
                </c:pt>
              </c:numCache>
            </c:numRef>
          </c:val>
          <c:extLst>
            <c:ext xmlns:c16="http://schemas.microsoft.com/office/drawing/2014/chart" uri="{C3380CC4-5D6E-409C-BE32-E72D297353CC}">
              <c16:uniqueId val="{00000000-ED9C-43E3-90B6-FB5535A18F0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65.040000000000006</c:v>
                </c:pt>
                <c:pt idx="1">
                  <c:v>68.31</c:v>
                </c:pt>
                <c:pt idx="2">
                  <c:v>65.28</c:v>
                </c:pt>
                <c:pt idx="3">
                  <c:v>64.92</c:v>
                </c:pt>
                <c:pt idx="4">
                  <c:v>64.14</c:v>
                </c:pt>
              </c:numCache>
            </c:numRef>
          </c:val>
          <c:smooth val="0"/>
          <c:extLst>
            <c:ext xmlns:c16="http://schemas.microsoft.com/office/drawing/2014/chart" uri="{C3380CC4-5D6E-409C-BE32-E72D297353CC}">
              <c16:uniqueId val="{00000001-ED9C-43E3-90B6-FB5535A18F0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96.94</c:v>
                </c:pt>
                <c:pt idx="1">
                  <c:v>97.14</c:v>
                </c:pt>
                <c:pt idx="2">
                  <c:v>96.88</c:v>
                </c:pt>
                <c:pt idx="3">
                  <c:v>97.02</c:v>
                </c:pt>
                <c:pt idx="4">
                  <c:v>97.02</c:v>
                </c:pt>
              </c:numCache>
            </c:numRef>
          </c:val>
          <c:extLst>
            <c:ext xmlns:c16="http://schemas.microsoft.com/office/drawing/2014/chart" uri="{C3380CC4-5D6E-409C-BE32-E72D297353CC}">
              <c16:uniqueId val="{00000000-8397-41C6-9611-57F7CB543B3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92.55</c:v>
                </c:pt>
                <c:pt idx="1">
                  <c:v>92.62</c:v>
                </c:pt>
                <c:pt idx="2">
                  <c:v>92.72</c:v>
                </c:pt>
                <c:pt idx="3">
                  <c:v>92.88</c:v>
                </c:pt>
                <c:pt idx="4">
                  <c:v>92.9</c:v>
                </c:pt>
              </c:numCache>
            </c:numRef>
          </c:val>
          <c:smooth val="0"/>
          <c:extLst>
            <c:ext xmlns:c16="http://schemas.microsoft.com/office/drawing/2014/chart" uri="{C3380CC4-5D6E-409C-BE32-E72D297353CC}">
              <c16:uniqueId val="{00000001-8397-41C6-9611-57F7CB543B3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102.13</c:v>
                </c:pt>
                <c:pt idx="1">
                  <c:v>102.25</c:v>
                </c:pt>
                <c:pt idx="2">
                  <c:v>101.34</c:v>
                </c:pt>
                <c:pt idx="3">
                  <c:v>102.24</c:v>
                </c:pt>
                <c:pt idx="4">
                  <c:v>102.18</c:v>
                </c:pt>
              </c:numCache>
            </c:numRef>
          </c:val>
          <c:extLst>
            <c:ext xmlns:c16="http://schemas.microsoft.com/office/drawing/2014/chart" uri="{C3380CC4-5D6E-409C-BE32-E72D297353CC}">
              <c16:uniqueId val="{00000000-E378-4163-BD3A-41F78B88427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c:v>
                </c:pt>
                <c:pt idx="1">
                  <c:v>106.99</c:v>
                </c:pt>
                <c:pt idx="2">
                  <c:v>107.85</c:v>
                </c:pt>
                <c:pt idx="3">
                  <c:v>108.04</c:v>
                </c:pt>
                <c:pt idx="4">
                  <c:v>107.49</c:v>
                </c:pt>
              </c:numCache>
            </c:numRef>
          </c:val>
          <c:smooth val="0"/>
          <c:extLst>
            <c:ext xmlns:c16="http://schemas.microsoft.com/office/drawing/2014/chart" uri="{C3380CC4-5D6E-409C-BE32-E72D297353CC}">
              <c16:uniqueId val="{00000001-E378-4163-BD3A-41F78B88427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17.510000000000002</c:v>
                </c:pt>
                <c:pt idx="1">
                  <c:v>20.61</c:v>
                </c:pt>
                <c:pt idx="2">
                  <c:v>23.6</c:v>
                </c:pt>
                <c:pt idx="3">
                  <c:v>24.63</c:v>
                </c:pt>
                <c:pt idx="4">
                  <c:v>27.51</c:v>
                </c:pt>
              </c:numCache>
            </c:numRef>
          </c:val>
          <c:extLst>
            <c:ext xmlns:c16="http://schemas.microsoft.com/office/drawing/2014/chart" uri="{C3380CC4-5D6E-409C-BE32-E72D297353CC}">
              <c16:uniqueId val="{00000000-14BE-47FB-8719-50104E24EE2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26.13</c:v>
                </c:pt>
                <c:pt idx="1">
                  <c:v>26.36</c:v>
                </c:pt>
                <c:pt idx="2">
                  <c:v>23.79</c:v>
                </c:pt>
                <c:pt idx="3">
                  <c:v>25.66</c:v>
                </c:pt>
                <c:pt idx="4">
                  <c:v>27.46</c:v>
                </c:pt>
              </c:numCache>
            </c:numRef>
          </c:val>
          <c:smooth val="0"/>
          <c:extLst>
            <c:ext xmlns:c16="http://schemas.microsoft.com/office/drawing/2014/chart" uri="{C3380CC4-5D6E-409C-BE32-E72D297353CC}">
              <c16:uniqueId val="{00000001-14BE-47FB-8719-50104E24EE2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3.22</c:v>
                </c:pt>
                <c:pt idx="1">
                  <c:v>6.94</c:v>
                </c:pt>
                <c:pt idx="2">
                  <c:v>7.35</c:v>
                </c:pt>
                <c:pt idx="3">
                  <c:v>7.83</c:v>
                </c:pt>
                <c:pt idx="4">
                  <c:v>9.25</c:v>
                </c:pt>
              </c:numCache>
            </c:numRef>
          </c:val>
          <c:extLst>
            <c:ext xmlns:c16="http://schemas.microsoft.com/office/drawing/2014/chart" uri="{C3380CC4-5D6E-409C-BE32-E72D297353CC}">
              <c16:uniqueId val="{00000000-78D8-4883-8044-153C92ED1DF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1.03</c:v>
                </c:pt>
                <c:pt idx="1">
                  <c:v>1.43</c:v>
                </c:pt>
                <c:pt idx="2">
                  <c:v>1.22</c:v>
                </c:pt>
                <c:pt idx="3">
                  <c:v>1.61</c:v>
                </c:pt>
                <c:pt idx="4">
                  <c:v>2.08</c:v>
                </c:pt>
              </c:numCache>
            </c:numRef>
          </c:val>
          <c:smooth val="0"/>
          <c:extLst>
            <c:ext xmlns:c16="http://schemas.microsoft.com/office/drawing/2014/chart" uri="{C3380CC4-5D6E-409C-BE32-E72D297353CC}">
              <c16:uniqueId val="{00000001-78D8-4883-8044-153C92ED1DF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23-4CAB-9282-AA59BF24281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9.06</c:v>
                </c:pt>
                <c:pt idx="1">
                  <c:v>7.42</c:v>
                </c:pt>
                <c:pt idx="2">
                  <c:v>4.72</c:v>
                </c:pt>
                <c:pt idx="3">
                  <c:v>4.49</c:v>
                </c:pt>
                <c:pt idx="4">
                  <c:v>5.41</c:v>
                </c:pt>
              </c:numCache>
            </c:numRef>
          </c:val>
          <c:smooth val="0"/>
          <c:extLst>
            <c:ext xmlns:c16="http://schemas.microsoft.com/office/drawing/2014/chart" uri="{C3380CC4-5D6E-409C-BE32-E72D297353CC}">
              <c16:uniqueId val="{00000001-F223-4CAB-9282-AA59BF24281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117</c:v>
                </c:pt>
                <c:pt idx="1">
                  <c:v>120.79</c:v>
                </c:pt>
                <c:pt idx="2">
                  <c:v>158.51</c:v>
                </c:pt>
                <c:pt idx="3">
                  <c:v>150.76</c:v>
                </c:pt>
                <c:pt idx="4">
                  <c:v>166.17</c:v>
                </c:pt>
              </c:numCache>
            </c:numRef>
          </c:val>
          <c:extLst>
            <c:ext xmlns:c16="http://schemas.microsoft.com/office/drawing/2014/chart" uri="{C3380CC4-5D6E-409C-BE32-E72D297353CC}">
              <c16:uniqueId val="{00000000-9B3C-4C5A-9DCD-028F1E64BC3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76.31</c:v>
                </c:pt>
                <c:pt idx="1">
                  <c:v>68.180000000000007</c:v>
                </c:pt>
                <c:pt idx="2">
                  <c:v>67.930000000000007</c:v>
                </c:pt>
                <c:pt idx="3">
                  <c:v>68.53</c:v>
                </c:pt>
                <c:pt idx="4">
                  <c:v>69.180000000000007</c:v>
                </c:pt>
              </c:numCache>
            </c:numRef>
          </c:val>
          <c:smooth val="0"/>
          <c:extLst>
            <c:ext xmlns:c16="http://schemas.microsoft.com/office/drawing/2014/chart" uri="{C3380CC4-5D6E-409C-BE32-E72D297353CC}">
              <c16:uniqueId val="{00000001-9B3C-4C5A-9DCD-028F1E64BC3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475.29</c:v>
                </c:pt>
                <c:pt idx="1">
                  <c:v>506.04</c:v>
                </c:pt>
                <c:pt idx="2">
                  <c:v>545.12</c:v>
                </c:pt>
                <c:pt idx="3">
                  <c:v>544.34</c:v>
                </c:pt>
                <c:pt idx="4">
                  <c:v>546.11</c:v>
                </c:pt>
              </c:numCache>
            </c:numRef>
          </c:val>
          <c:extLst>
            <c:ext xmlns:c16="http://schemas.microsoft.com/office/drawing/2014/chart" uri="{C3380CC4-5D6E-409C-BE32-E72D297353CC}">
              <c16:uniqueId val="{00000000-471D-41CA-88C6-CD2DFABA190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820.36</c:v>
                </c:pt>
                <c:pt idx="1">
                  <c:v>847.44</c:v>
                </c:pt>
                <c:pt idx="2">
                  <c:v>857.88</c:v>
                </c:pt>
                <c:pt idx="3">
                  <c:v>825.1</c:v>
                </c:pt>
                <c:pt idx="4">
                  <c:v>789.87</c:v>
                </c:pt>
              </c:numCache>
            </c:numRef>
          </c:val>
          <c:smooth val="0"/>
          <c:extLst>
            <c:ext xmlns:c16="http://schemas.microsoft.com/office/drawing/2014/chart" uri="{C3380CC4-5D6E-409C-BE32-E72D297353CC}">
              <c16:uniqueId val="{00000001-471D-41CA-88C6-CD2DFABA190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93.22</c:v>
                </c:pt>
                <c:pt idx="1">
                  <c:v>96.1</c:v>
                </c:pt>
                <c:pt idx="2">
                  <c:v>98.4</c:v>
                </c:pt>
                <c:pt idx="3">
                  <c:v>99.3</c:v>
                </c:pt>
                <c:pt idx="4">
                  <c:v>95.4</c:v>
                </c:pt>
              </c:numCache>
            </c:numRef>
          </c:val>
          <c:extLst>
            <c:ext xmlns:c16="http://schemas.microsoft.com/office/drawing/2014/chart" uri="{C3380CC4-5D6E-409C-BE32-E72D297353CC}">
              <c16:uniqueId val="{00000000-02B4-42AE-A798-CDA17004845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95.4</c:v>
                </c:pt>
                <c:pt idx="1">
                  <c:v>94.69</c:v>
                </c:pt>
                <c:pt idx="2">
                  <c:v>94.97</c:v>
                </c:pt>
                <c:pt idx="3">
                  <c:v>97.07</c:v>
                </c:pt>
                <c:pt idx="4">
                  <c:v>98.06</c:v>
                </c:pt>
              </c:numCache>
            </c:numRef>
          </c:val>
          <c:smooth val="0"/>
          <c:extLst>
            <c:ext xmlns:c16="http://schemas.microsoft.com/office/drawing/2014/chart" uri="{C3380CC4-5D6E-409C-BE32-E72D297353CC}">
              <c16:uniqueId val="{00000001-02B4-42AE-A798-CDA17004845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127.88</c:v>
                </c:pt>
                <c:pt idx="1">
                  <c:v>123.86</c:v>
                </c:pt>
                <c:pt idx="2">
                  <c:v>120.11</c:v>
                </c:pt>
                <c:pt idx="3">
                  <c:v>118.84</c:v>
                </c:pt>
                <c:pt idx="4">
                  <c:v>123.65</c:v>
                </c:pt>
              </c:numCache>
            </c:numRef>
          </c:val>
          <c:extLst>
            <c:ext xmlns:c16="http://schemas.microsoft.com/office/drawing/2014/chart" uri="{C3380CC4-5D6E-409C-BE32-E72D297353CC}">
              <c16:uniqueId val="{00000000-0417-4C98-A1BC-AE18EEE742A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163.19999999999999</c:v>
                </c:pt>
                <c:pt idx="1">
                  <c:v>159.78</c:v>
                </c:pt>
                <c:pt idx="2">
                  <c:v>159.49</c:v>
                </c:pt>
                <c:pt idx="3">
                  <c:v>157.81</c:v>
                </c:pt>
                <c:pt idx="4">
                  <c:v>157.37</c:v>
                </c:pt>
              </c:numCache>
            </c:numRef>
          </c:val>
          <c:smooth val="0"/>
          <c:extLst>
            <c:ext xmlns:c16="http://schemas.microsoft.com/office/drawing/2014/chart" uri="{C3380CC4-5D6E-409C-BE32-E72D297353CC}">
              <c16:uniqueId val="{00000001-0417-4C98-A1BC-AE18EEE742A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 zoomScaleNormal="100" workbookViewId="0">
      <selection activeCell="BL14" sqref="BL14:BZ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1" t="s">
        <v>0</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15">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15">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2" t="str">
        <f>データ!H6</f>
        <v>山口県　下松市</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1" t="s">
        <v>1</v>
      </c>
      <c r="C7" s="41"/>
      <c r="D7" s="41"/>
      <c r="E7" s="41"/>
      <c r="F7" s="41"/>
      <c r="G7" s="41"/>
      <c r="H7" s="41"/>
      <c r="I7" s="41" t="s">
        <v>2</v>
      </c>
      <c r="J7" s="41"/>
      <c r="K7" s="41"/>
      <c r="L7" s="41"/>
      <c r="M7" s="41"/>
      <c r="N7" s="41"/>
      <c r="O7" s="41"/>
      <c r="P7" s="41" t="s">
        <v>3</v>
      </c>
      <c r="Q7" s="41"/>
      <c r="R7" s="41"/>
      <c r="S7" s="41"/>
      <c r="T7" s="41"/>
      <c r="U7" s="41"/>
      <c r="V7" s="41"/>
      <c r="W7" s="41" t="s">
        <v>4</v>
      </c>
      <c r="X7" s="41"/>
      <c r="Y7" s="41"/>
      <c r="Z7" s="41"/>
      <c r="AA7" s="41"/>
      <c r="AB7" s="41"/>
      <c r="AC7" s="41"/>
      <c r="AD7" s="41" t="s">
        <v>5</v>
      </c>
      <c r="AE7" s="41"/>
      <c r="AF7" s="41"/>
      <c r="AG7" s="41"/>
      <c r="AH7" s="41"/>
      <c r="AI7" s="41"/>
      <c r="AJ7" s="41"/>
      <c r="AK7" s="3"/>
      <c r="AL7" s="41" t="s">
        <v>6</v>
      </c>
      <c r="AM7" s="41"/>
      <c r="AN7" s="41"/>
      <c r="AO7" s="41"/>
      <c r="AP7" s="41"/>
      <c r="AQ7" s="41"/>
      <c r="AR7" s="41"/>
      <c r="AS7" s="41"/>
      <c r="AT7" s="41" t="s">
        <v>7</v>
      </c>
      <c r="AU7" s="41"/>
      <c r="AV7" s="41"/>
      <c r="AW7" s="41"/>
      <c r="AX7" s="41"/>
      <c r="AY7" s="41"/>
      <c r="AZ7" s="41"/>
      <c r="BA7" s="41"/>
      <c r="BB7" s="41" t="s">
        <v>8</v>
      </c>
      <c r="BC7" s="41"/>
      <c r="BD7" s="41"/>
      <c r="BE7" s="41"/>
      <c r="BF7" s="41"/>
      <c r="BG7" s="41"/>
      <c r="BH7" s="41"/>
      <c r="BI7" s="41"/>
      <c r="BJ7" s="3"/>
      <c r="BK7" s="3"/>
      <c r="BL7" s="63" t="s">
        <v>9</v>
      </c>
      <c r="BM7" s="64"/>
      <c r="BN7" s="64"/>
      <c r="BO7" s="64"/>
      <c r="BP7" s="64"/>
      <c r="BQ7" s="64"/>
      <c r="BR7" s="64"/>
      <c r="BS7" s="64"/>
      <c r="BT7" s="64"/>
      <c r="BU7" s="64"/>
      <c r="BV7" s="64"/>
      <c r="BW7" s="64"/>
      <c r="BX7" s="64"/>
      <c r="BY7" s="65"/>
    </row>
    <row r="8" spans="1:78" ht="18.75" customHeight="1" x14ac:dyDescent="0.15">
      <c r="A8" s="2"/>
      <c r="B8" s="59" t="str">
        <f>データ!I6</f>
        <v>法適用</v>
      </c>
      <c r="C8" s="59"/>
      <c r="D8" s="59"/>
      <c r="E8" s="59"/>
      <c r="F8" s="59"/>
      <c r="G8" s="59"/>
      <c r="H8" s="59"/>
      <c r="I8" s="59" t="str">
        <f>データ!J6</f>
        <v>下水道事業</v>
      </c>
      <c r="J8" s="59"/>
      <c r="K8" s="59"/>
      <c r="L8" s="59"/>
      <c r="M8" s="59"/>
      <c r="N8" s="59"/>
      <c r="O8" s="59"/>
      <c r="P8" s="59" t="str">
        <f>データ!K6</f>
        <v>公共下水道</v>
      </c>
      <c r="Q8" s="59"/>
      <c r="R8" s="59"/>
      <c r="S8" s="59"/>
      <c r="T8" s="59"/>
      <c r="U8" s="59"/>
      <c r="V8" s="59"/>
      <c r="W8" s="59" t="str">
        <f>データ!L6</f>
        <v>Bd1</v>
      </c>
      <c r="X8" s="59"/>
      <c r="Y8" s="59"/>
      <c r="Z8" s="59"/>
      <c r="AA8" s="59"/>
      <c r="AB8" s="59"/>
      <c r="AC8" s="59"/>
      <c r="AD8" s="60" t="str">
        <f>データ!$M$6</f>
        <v>自治体職員</v>
      </c>
      <c r="AE8" s="60"/>
      <c r="AF8" s="60"/>
      <c r="AG8" s="60"/>
      <c r="AH8" s="60"/>
      <c r="AI8" s="60"/>
      <c r="AJ8" s="60"/>
      <c r="AK8" s="3"/>
      <c r="AL8" s="40">
        <f>データ!S6</f>
        <v>57120</v>
      </c>
      <c r="AM8" s="40"/>
      <c r="AN8" s="40"/>
      <c r="AO8" s="40"/>
      <c r="AP8" s="40"/>
      <c r="AQ8" s="40"/>
      <c r="AR8" s="40"/>
      <c r="AS8" s="40"/>
      <c r="AT8" s="39">
        <f>データ!T6</f>
        <v>89.34</v>
      </c>
      <c r="AU8" s="39"/>
      <c r="AV8" s="39"/>
      <c r="AW8" s="39"/>
      <c r="AX8" s="39"/>
      <c r="AY8" s="39"/>
      <c r="AZ8" s="39"/>
      <c r="BA8" s="39"/>
      <c r="BB8" s="39">
        <f>データ!U6</f>
        <v>639.36</v>
      </c>
      <c r="BC8" s="39"/>
      <c r="BD8" s="39"/>
      <c r="BE8" s="39"/>
      <c r="BF8" s="39"/>
      <c r="BG8" s="39"/>
      <c r="BH8" s="39"/>
      <c r="BI8" s="39"/>
      <c r="BJ8" s="3"/>
      <c r="BK8" s="3"/>
      <c r="BL8" s="55" t="s">
        <v>10</v>
      </c>
      <c r="BM8" s="56"/>
      <c r="BN8" s="57" t="s">
        <v>11</v>
      </c>
      <c r="BO8" s="57"/>
      <c r="BP8" s="57"/>
      <c r="BQ8" s="57"/>
      <c r="BR8" s="57"/>
      <c r="BS8" s="57"/>
      <c r="BT8" s="57"/>
      <c r="BU8" s="57"/>
      <c r="BV8" s="57"/>
      <c r="BW8" s="57"/>
      <c r="BX8" s="57"/>
      <c r="BY8" s="58"/>
    </row>
    <row r="9" spans="1:78" ht="18.75" customHeight="1" x14ac:dyDescent="0.15">
      <c r="A9" s="2"/>
      <c r="B9" s="41" t="s">
        <v>12</v>
      </c>
      <c r="C9" s="41"/>
      <c r="D9" s="41"/>
      <c r="E9" s="41"/>
      <c r="F9" s="41"/>
      <c r="G9" s="41"/>
      <c r="H9" s="41"/>
      <c r="I9" s="41" t="s">
        <v>13</v>
      </c>
      <c r="J9" s="41"/>
      <c r="K9" s="41"/>
      <c r="L9" s="41"/>
      <c r="M9" s="41"/>
      <c r="N9" s="41"/>
      <c r="O9" s="41"/>
      <c r="P9" s="41" t="s">
        <v>14</v>
      </c>
      <c r="Q9" s="41"/>
      <c r="R9" s="41"/>
      <c r="S9" s="41"/>
      <c r="T9" s="41"/>
      <c r="U9" s="41"/>
      <c r="V9" s="41"/>
      <c r="W9" s="41" t="s">
        <v>15</v>
      </c>
      <c r="X9" s="41"/>
      <c r="Y9" s="41"/>
      <c r="Z9" s="41"/>
      <c r="AA9" s="41"/>
      <c r="AB9" s="41"/>
      <c r="AC9" s="41"/>
      <c r="AD9" s="41" t="s">
        <v>16</v>
      </c>
      <c r="AE9" s="41"/>
      <c r="AF9" s="41"/>
      <c r="AG9" s="41"/>
      <c r="AH9" s="41"/>
      <c r="AI9" s="41"/>
      <c r="AJ9" s="41"/>
      <c r="AK9" s="3"/>
      <c r="AL9" s="41" t="s">
        <v>17</v>
      </c>
      <c r="AM9" s="41"/>
      <c r="AN9" s="41"/>
      <c r="AO9" s="41"/>
      <c r="AP9" s="41"/>
      <c r="AQ9" s="41"/>
      <c r="AR9" s="41"/>
      <c r="AS9" s="41"/>
      <c r="AT9" s="41" t="s">
        <v>18</v>
      </c>
      <c r="AU9" s="41"/>
      <c r="AV9" s="41"/>
      <c r="AW9" s="41"/>
      <c r="AX9" s="41"/>
      <c r="AY9" s="41"/>
      <c r="AZ9" s="41"/>
      <c r="BA9" s="41"/>
      <c r="BB9" s="41" t="s">
        <v>19</v>
      </c>
      <c r="BC9" s="41"/>
      <c r="BD9" s="41"/>
      <c r="BE9" s="41"/>
      <c r="BF9" s="41"/>
      <c r="BG9" s="41"/>
      <c r="BH9" s="41"/>
      <c r="BI9" s="41"/>
      <c r="BJ9" s="3"/>
      <c r="BK9" s="3"/>
      <c r="BL9" s="42" t="s">
        <v>20</v>
      </c>
      <c r="BM9" s="43"/>
      <c r="BN9" s="44" t="s">
        <v>21</v>
      </c>
      <c r="BO9" s="44"/>
      <c r="BP9" s="44"/>
      <c r="BQ9" s="44"/>
      <c r="BR9" s="44"/>
      <c r="BS9" s="44"/>
      <c r="BT9" s="44"/>
      <c r="BU9" s="44"/>
      <c r="BV9" s="44"/>
      <c r="BW9" s="44"/>
      <c r="BX9" s="44"/>
      <c r="BY9" s="45"/>
    </row>
    <row r="10" spans="1:78" ht="18.75" customHeight="1" x14ac:dyDescent="0.15">
      <c r="A10" s="2"/>
      <c r="B10" s="39" t="str">
        <f>データ!N6</f>
        <v>-</v>
      </c>
      <c r="C10" s="39"/>
      <c r="D10" s="39"/>
      <c r="E10" s="39"/>
      <c r="F10" s="39"/>
      <c r="G10" s="39"/>
      <c r="H10" s="39"/>
      <c r="I10" s="39">
        <f>データ!O6</f>
        <v>65.12</v>
      </c>
      <c r="J10" s="39"/>
      <c r="K10" s="39"/>
      <c r="L10" s="39"/>
      <c r="M10" s="39"/>
      <c r="N10" s="39"/>
      <c r="O10" s="39"/>
      <c r="P10" s="39">
        <f>データ!P6</f>
        <v>90.25</v>
      </c>
      <c r="Q10" s="39"/>
      <c r="R10" s="39"/>
      <c r="S10" s="39"/>
      <c r="T10" s="39"/>
      <c r="U10" s="39"/>
      <c r="V10" s="39"/>
      <c r="W10" s="39">
        <f>データ!Q6</f>
        <v>79.88</v>
      </c>
      <c r="X10" s="39"/>
      <c r="Y10" s="39"/>
      <c r="Z10" s="39"/>
      <c r="AA10" s="39"/>
      <c r="AB10" s="39"/>
      <c r="AC10" s="39"/>
      <c r="AD10" s="40">
        <f>データ!R6</f>
        <v>2200</v>
      </c>
      <c r="AE10" s="40"/>
      <c r="AF10" s="40"/>
      <c r="AG10" s="40"/>
      <c r="AH10" s="40"/>
      <c r="AI10" s="40"/>
      <c r="AJ10" s="40"/>
      <c r="AK10" s="2"/>
      <c r="AL10" s="40">
        <f>データ!V6</f>
        <v>51382</v>
      </c>
      <c r="AM10" s="40"/>
      <c r="AN10" s="40"/>
      <c r="AO10" s="40"/>
      <c r="AP10" s="40"/>
      <c r="AQ10" s="40"/>
      <c r="AR10" s="40"/>
      <c r="AS10" s="40"/>
      <c r="AT10" s="39">
        <f>データ!W6</f>
        <v>11.87</v>
      </c>
      <c r="AU10" s="39"/>
      <c r="AV10" s="39"/>
      <c r="AW10" s="39"/>
      <c r="AX10" s="39"/>
      <c r="AY10" s="39"/>
      <c r="AZ10" s="39"/>
      <c r="BA10" s="39"/>
      <c r="BB10" s="39">
        <f>データ!X6</f>
        <v>4328.7299999999996</v>
      </c>
      <c r="BC10" s="39"/>
      <c r="BD10" s="39"/>
      <c r="BE10" s="39"/>
      <c r="BF10" s="39"/>
      <c r="BG10" s="39"/>
      <c r="BH10" s="39"/>
      <c r="BI10" s="39"/>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24</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25</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116</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115</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114</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RCoDgxeIfCjes805EnbY2vEAPw+P659qRhfvh7PgOGJdib+DqjfNrdrsRbQdRnyoCvt+s691agDC+l1EAmW3RQ==" saltValue="FoXdBs6bTqyFYUC2bkgxC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352071</v>
      </c>
      <c r="D6" s="19">
        <f t="shared" si="3"/>
        <v>46</v>
      </c>
      <c r="E6" s="19">
        <f t="shared" si="3"/>
        <v>17</v>
      </c>
      <c r="F6" s="19">
        <f t="shared" si="3"/>
        <v>1</v>
      </c>
      <c r="G6" s="19">
        <f t="shared" si="3"/>
        <v>0</v>
      </c>
      <c r="H6" s="19" t="str">
        <f t="shared" si="3"/>
        <v>山口県　下松市</v>
      </c>
      <c r="I6" s="19" t="str">
        <f t="shared" si="3"/>
        <v>法適用</v>
      </c>
      <c r="J6" s="19" t="str">
        <f t="shared" si="3"/>
        <v>下水道事業</v>
      </c>
      <c r="K6" s="19" t="str">
        <f t="shared" si="3"/>
        <v>公共下水道</v>
      </c>
      <c r="L6" s="19" t="str">
        <f t="shared" si="3"/>
        <v>Bd1</v>
      </c>
      <c r="M6" s="19" t="str">
        <f t="shared" si="3"/>
        <v>自治体職員</v>
      </c>
      <c r="N6" s="20" t="str">
        <f t="shared" si="3"/>
        <v>-</v>
      </c>
      <c r="O6" s="20">
        <f t="shared" si="3"/>
        <v>65.12</v>
      </c>
      <c r="P6" s="20">
        <f t="shared" si="3"/>
        <v>90.25</v>
      </c>
      <c r="Q6" s="20">
        <f t="shared" si="3"/>
        <v>79.88</v>
      </c>
      <c r="R6" s="20">
        <f t="shared" si="3"/>
        <v>2200</v>
      </c>
      <c r="S6" s="20">
        <f t="shared" si="3"/>
        <v>57120</v>
      </c>
      <c r="T6" s="20">
        <f t="shared" si="3"/>
        <v>89.34</v>
      </c>
      <c r="U6" s="20">
        <f t="shared" si="3"/>
        <v>639.36</v>
      </c>
      <c r="V6" s="20">
        <f t="shared" si="3"/>
        <v>51382</v>
      </c>
      <c r="W6" s="20">
        <f t="shared" si="3"/>
        <v>11.87</v>
      </c>
      <c r="X6" s="20">
        <f t="shared" si="3"/>
        <v>4328.7299999999996</v>
      </c>
      <c r="Y6" s="21">
        <f>IF(Y7="",NA(),Y7)</f>
        <v>102.13</v>
      </c>
      <c r="Z6" s="21">
        <f t="shared" ref="Z6:AH6" si="4">IF(Z7="",NA(),Z7)</f>
        <v>102.25</v>
      </c>
      <c r="AA6" s="21">
        <f t="shared" si="4"/>
        <v>101.34</v>
      </c>
      <c r="AB6" s="21">
        <f t="shared" si="4"/>
        <v>102.24</v>
      </c>
      <c r="AC6" s="21">
        <f t="shared" si="4"/>
        <v>102.18</v>
      </c>
      <c r="AD6" s="21">
        <f t="shared" si="4"/>
        <v>106.9</v>
      </c>
      <c r="AE6" s="21">
        <f t="shared" si="4"/>
        <v>106.99</v>
      </c>
      <c r="AF6" s="21">
        <f t="shared" si="4"/>
        <v>107.85</v>
      </c>
      <c r="AG6" s="21">
        <f t="shared" si="4"/>
        <v>108.04</v>
      </c>
      <c r="AH6" s="21">
        <f t="shared" si="4"/>
        <v>107.49</v>
      </c>
      <c r="AI6" s="20" t="str">
        <f>IF(AI7="","",IF(AI7="-","【-】","【"&amp;SUBSTITUTE(TEXT(AI7,"#,##0.00"),"-","△")&amp;"】"))</f>
        <v>【106.11】</v>
      </c>
      <c r="AJ6" s="20">
        <f>IF(AJ7="",NA(),AJ7)</f>
        <v>0</v>
      </c>
      <c r="AK6" s="20">
        <f t="shared" ref="AK6:AS6" si="5">IF(AK7="",NA(),AK7)</f>
        <v>0</v>
      </c>
      <c r="AL6" s="20">
        <f t="shared" si="5"/>
        <v>0</v>
      </c>
      <c r="AM6" s="20">
        <f t="shared" si="5"/>
        <v>0</v>
      </c>
      <c r="AN6" s="20">
        <f t="shared" si="5"/>
        <v>0</v>
      </c>
      <c r="AO6" s="21">
        <f t="shared" si="5"/>
        <v>9.06</v>
      </c>
      <c r="AP6" s="21">
        <f t="shared" si="5"/>
        <v>7.42</v>
      </c>
      <c r="AQ6" s="21">
        <f t="shared" si="5"/>
        <v>4.72</v>
      </c>
      <c r="AR6" s="21">
        <f t="shared" si="5"/>
        <v>4.49</v>
      </c>
      <c r="AS6" s="21">
        <f t="shared" si="5"/>
        <v>5.41</v>
      </c>
      <c r="AT6" s="20" t="str">
        <f>IF(AT7="","",IF(AT7="-","【-】","【"&amp;SUBSTITUTE(TEXT(AT7,"#,##0.00"),"-","△")&amp;"】"))</f>
        <v>【3.15】</v>
      </c>
      <c r="AU6" s="21">
        <f>IF(AU7="",NA(),AU7)</f>
        <v>117</v>
      </c>
      <c r="AV6" s="21">
        <f t="shared" ref="AV6:BD6" si="6">IF(AV7="",NA(),AV7)</f>
        <v>120.79</v>
      </c>
      <c r="AW6" s="21">
        <f t="shared" si="6"/>
        <v>158.51</v>
      </c>
      <c r="AX6" s="21">
        <f t="shared" si="6"/>
        <v>150.76</v>
      </c>
      <c r="AY6" s="21">
        <f t="shared" si="6"/>
        <v>166.17</v>
      </c>
      <c r="AZ6" s="21">
        <f t="shared" si="6"/>
        <v>76.31</v>
      </c>
      <c r="BA6" s="21">
        <f t="shared" si="6"/>
        <v>68.180000000000007</v>
      </c>
      <c r="BB6" s="21">
        <f t="shared" si="6"/>
        <v>67.930000000000007</v>
      </c>
      <c r="BC6" s="21">
        <f t="shared" si="6"/>
        <v>68.53</v>
      </c>
      <c r="BD6" s="21">
        <f t="shared" si="6"/>
        <v>69.180000000000007</v>
      </c>
      <c r="BE6" s="20" t="str">
        <f>IF(BE7="","",IF(BE7="-","【-】","【"&amp;SUBSTITUTE(TEXT(BE7,"#,##0.00"),"-","△")&amp;"】"))</f>
        <v>【73.44】</v>
      </c>
      <c r="BF6" s="21">
        <f>IF(BF7="",NA(),BF7)</f>
        <v>475.29</v>
      </c>
      <c r="BG6" s="21">
        <f t="shared" ref="BG6:BO6" si="7">IF(BG7="",NA(),BG7)</f>
        <v>506.04</v>
      </c>
      <c r="BH6" s="21">
        <f t="shared" si="7"/>
        <v>545.12</v>
      </c>
      <c r="BI6" s="21">
        <f t="shared" si="7"/>
        <v>544.34</v>
      </c>
      <c r="BJ6" s="21">
        <f t="shared" si="7"/>
        <v>546.11</v>
      </c>
      <c r="BK6" s="21">
        <f t="shared" si="7"/>
        <v>820.36</v>
      </c>
      <c r="BL6" s="21">
        <f t="shared" si="7"/>
        <v>847.44</v>
      </c>
      <c r="BM6" s="21">
        <f t="shared" si="7"/>
        <v>857.88</v>
      </c>
      <c r="BN6" s="21">
        <f t="shared" si="7"/>
        <v>825.1</v>
      </c>
      <c r="BO6" s="21">
        <f t="shared" si="7"/>
        <v>789.87</v>
      </c>
      <c r="BP6" s="20" t="str">
        <f>IF(BP7="","",IF(BP7="-","【-】","【"&amp;SUBSTITUTE(TEXT(BP7,"#,##0.00"),"-","△")&amp;"】"))</f>
        <v>【652.82】</v>
      </c>
      <c r="BQ6" s="21">
        <f>IF(BQ7="",NA(),BQ7)</f>
        <v>93.22</v>
      </c>
      <c r="BR6" s="21">
        <f t="shared" ref="BR6:BZ6" si="8">IF(BR7="",NA(),BR7)</f>
        <v>96.1</v>
      </c>
      <c r="BS6" s="21">
        <f t="shared" si="8"/>
        <v>98.4</v>
      </c>
      <c r="BT6" s="21">
        <f t="shared" si="8"/>
        <v>99.3</v>
      </c>
      <c r="BU6" s="21">
        <f t="shared" si="8"/>
        <v>95.4</v>
      </c>
      <c r="BV6" s="21">
        <f t="shared" si="8"/>
        <v>95.4</v>
      </c>
      <c r="BW6" s="21">
        <f t="shared" si="8"/>
        <v>94.69</v>
      </c>
      <c r="BX6" s="21">
        <f t="shared" si="8"/>
        <v>94.97</v>
      </c>
      <c r="BY6" s="21">
        <f t="shared" si="8"/>
        <v>97.07</v>
      </c>
      <c r="BZ6" s="21">
        <f t="shared" si="8"/>
        <v>98.06</v>
      </c>
      <c r="CA6" s="20" t="str">
        <f>IF(CA7="","",IF(CA7="-","【-】","【"&amp;SUBSTITUTE(TEXT(CA7,"#,##0.00"),"-","△")&amp;"】"))</f>
        <v>【97.61】</v>
      </c>
      <c r="CB6" s="21">
        <f>IF(CB7="",NA(),CB7)</f>
        <v>127.88</v>
      </c>
      <c r="CC6" s="21">
        <f t="shared" ref="CC6:CK6" si="9">IF(CC7="",NA(),CC7)</f>
        <v>123.86</v>
      </c>
      <c r="CD6" s="21">
        <f t="shared" si="9"/>
        <v>120.11</v>
      </c>
      <c r="CE6" s="21">
        <f t="shared" si="9"/>
        <v>118.84</v>
      </c>
      <c r="CF6" s="21">
        <f t="shared" si="9"/>
        <v>123.65</v>
      </c>
      <c r="CG6" s="21">
        <f t="shared" si="9"/>
        <v>163.19999999999999</v>
      </c>
      <c r="CH6" s="21">
        <f t="shared" si="9"/>
        <v>159.78</v>
      </c>
      <c r="CI6" s="21">
        <f t="shared" si="9"/>
        <v>159.49</v>
      </c>
      <c r="CJ6" s="21">
        <f t="shared" si="9"/>
        <v>157.81</v>
      </c>
      <c r="CK6" s="21">
        <f t="shared" si="9"/>
        <v>157.37</v>
      </c>
      <c r="CL6" s="20" t="str">
        <f>IF(CL7="","",IF(CL7="-","【-】","【"&amp;SUBSTITUTE(TEXT(CL7,"#,##0.00"),"-","△")&amp;"】"))</f>
        <v>【138.29】</v>
      </c>
      <c r="CM6" s="21">
        <f>IF(CM7="",NA(),CM7)</f>
        <v>76.52</v>
      </c>
      <c r="CN6" s="21">
        <f t="shared" ref="CN6:CV6" si="10">IF(CN7="",NA(),CN7)</f>
        <v>75.39</v>
      </c>
      <c r="CO6" s="21">
        <f t="shared" si="10"/>
        <v>77.78</v>
      </c>
      <c r="CP6" s="21">
        <f t="shared" si="10"/>
        <v>77.959999999999994</v>
      </c>
      <c r="CQ6" s="21">
        <f t="shared" si="10"/>
        <v>79.11</v>
      </c>
      <c r="CR6" s="21">
        <f t="shared" si="10"/>
        <v>65.040000000000006</v>
      </c>
      <c r="CS6" s="21">
        <f t="shared" si="10"/>
        <v>68.31</v>
      </c>
      <c r="CT6" s="21">
        <f t="shared" si="10"/>
        <v>65.28</v>
      </c>
      <c r="CU6" s="21">
        <f t="shared" si="10"/>
        <v>64.92</v>
      </c>
      <c r="CV6" s="21">
        <f t="shared" si="10"/>
        <v>64.14</v>
      </c>
      <c r="CW6" s="20" t="str">
        <f>IF(CW7="","",IF(CW7="-","【-】","【"&amp;SUBSTITUTE(TEXT(CW7,"#,##0.00"),"-","△")&amp;"】"))</f>
        <v>【59.10】</v>
      </c>
      <c r="CX6" s="21">
        <f>IF(CX7="",NA(),CX7)</f>
        <v>96.94</v>
      </c>
      <c r="CY6" s="21">
        <f t="shared" ref="CY6:DG6" si="11">IF(CY7="",NA(),CY7)</f>
        <v>97.14</v>
      </c>
      <c r="CZ6" s="21">
        <f t="shared" si="11"/>
        <v>96.88</v>
      </c>
      <c r="DA6" s="21">
        <f t="shared" si="11"/>
        <v>97.02</v>
      </c>
      <c r="DB6" s="21">
        <f t="shared" si="11"/>
        <v>97.02</v>
      </c>
      <c r="DC6" s="21">
        <f t="shared" si="11"/>
        <v>92.55</v>
      </c>
      <c r="DD6" s="21">
        <f t="shared" si="11"/>
        <v>92.62</v>
      </c>
      <c r="DE6" s="21">
        <f t="shared" si="11"/>
        <v>92.72</v>
      </c>
      <c r="DF6" s="21">
        <f t="shared" si="11"/>
        <v>92.88</v>
      </c>
      <c r="DG6" s="21">
        <f t="shared" si="11"/>
        <v>92.9</v>
      </c>
      <c r="DH6" s="20" t="str">
        <f>IF(DH7="","",IF(DH7="-","【-】","【"&amp;SUBSTITUTE(TEXT(DH7,"#,##0.00"),"-","△")&amp;"】"))</f>
        <v>【95.82】</v>
      </c>
      <c r="DI6" s="21">
        <f>IF(DI7="",NA(),DI7)</f>
        <v>17.510000000000002</v>
      </c>
      <c r="DJ6" s="21">
        <f t="shared" ref="DJ6:DR6" si="12">IF(DJ7="",NA(),DJ7)</f>
        <v>20.61</v>
      </c>
      <c r="DK6" s="21">
        <f t="shared" si="12"/>
        <v>23.6</v>
      </c>
      <c r="DL6" s="21">
        <f t="shared" si="12"/>
        <v>24.63</v>
      </c>
      <c r="DM6" s="21">
        <f t="shared" si="12"/>
        <v>27.51</v>
      </c>
      <c r="DN6" s="21">
        <f t="shared" si="12"/>
        <v>26.13</v>
      </c>
      <c r="DO6" s="21">
        <f t="shared" si="12"/>
        <v>26.36</v>
      </c>
      <c r="DP6" s="21">
        <f t="shared" si="12"/>
        <v>23.79</v>
      </c>
      <c r="DQ6" s="21">
        <f t="shared" si="12"/>
        <v>25.66</v>
      </c>
      <c r="DR6" s="21">
        <f t="shared" si="12"/>
        <v>27.46</v>
      </c>
      <c r="DS6" s="20" t="str">
        <f>IF(DS7="","",IF(DS7="-","【-】","【"&amp;SUBSTITUTE(TEXT(DS7,"#,##0.00"),"-","△")&amp;"】"))</f>
        <v>【39.74】</v>
      </c>
      <c r="DT6" s="21">
        <f>IF(DT7="",NA(),DT7)</f>
        <v>3.22</v>
      </c>
      <c r="DU6" s="21">
        <f t="shared" ref="DU6:EC6" si="13">IF(DU7="",NA(),DU7)</f>
        <v>6.94</v>
      </c>
      <c r="DV6" s="21">
        <f t="shared" si="13"/>
        <v>7.35</v>
      </c>
      <c r="DW6" s="21">
        <f t="shared" si="13"/>
        <v>7.83</v>
      </c>
      <c r="DX6" s="21">
        <f t="shared" si="13"/>
        <v>9.25</v>
      </c>
      <c r="DY6" s="21">
        <f t="shared" si="13"/>
        <v>1.03</v>
      </c>
      <c r="DZ6" s="21">
        <f t="shared" si="13"/>
        <v>1.43</v>
      </c>
      <c r="EA6" s="21">
        <f t="shared" si="13"/>
        <v>1.22</v>
      </c>
      <c r="EB6" s="21">
        <f t="shared" si="13"/>
        <v>1.61</v>
      </c>
      <c r="EC6" s="21">
        <f t="shared" si="13"/>
        <v>2.08</v>
      </c>
      <c r="ED6" s="20" t="str">
        <f>IF(ED7="","",IF(ED7="-","【-】","【"&amp;SUBSTITUTE(TEXT(ED7,"#,##0.00"),"-","△")&amp;"】"))</f>
        <v>【7.62】</v>
      </c>
      <c r="EE6" s="20">
        <f>IF(EE7="",NA(),EE7)</f>
        <v>0</v>
      </c>
      <c r="EF6" s="20">
        <f t="shared" ref="EF6:EN6" si="14">IF(EF7="",NA(),EF7)</f>
        <v>0</v>
      </c>
      <c r="EG6" s="20">
        <f t="shared" si="14"/>
        <v>0</v>
      </c>
      <c r="EH6" s="21">
        <f t="shared" si="14"/>
        <v>0.05</v>
      </c>
      <c r="EI6" s="21">
        <f t="shared" si="14"/>
        <v>0.09</v>
      </c>
      <c r="EJ6" s="21">
        <f t="shared" si="14"/>
        <v>0.1</v>
      </c>
      <c r="EK6" s="21">
        <f t="shared" si="14"/>
        <v>0.09</v>
      </c>
      <c r="EL6" s="21">
        <f t="shared" si="14"/>
        <v>0.09</v>
      </c>
      <c r="EM6" s="21">
        <f t="shared" si="14"/>
        <v>0.17</v>
      </c>
      <c r="EN6" s="21">
        <f t="shared" si="14"/>
        <v>0.13</v>
      </c>
      <c r="EO6" s="20" t="str">
        <f>IF(EO7="","",IF(EO7="-","【-】","【"&amp;SUBSTITUTE(TEXT(EO7,"#,##0.00"),"-","△")&amp;"】"))</f>
        <v>【0.23】</v>
      </c>
    </row>
    <row r="7" spans="1:148" s="22" customFormat="1" x14ac:dyDescent="0.15">
      <c r="A7" s="14"/>
      <c r="B7" s="23">
        <v>2022</v>
      </c>
      <c r="C7" s="23">
        <v>352071</v>
      </c>
      <c r="D7" s="23">
        <v>46</v>
      </c>
      <c r="E7" s="23">
        <v>17</v>
      </c>
      <c r="F7" s="23">
        <v>1</v>
      </c>
      <c r="G7" s="23">
        <v>0</v>
      </c>
      <c r="H7" s="23" t="s">
        <v>96</v>
      </c>
      <c r="I7" s="23" t="s">
        <v>97</v>
      </c>
      <c r="J7" s="23" t="s">
        <v>98</v>
      </c>
      <c r="K7" s="23" t="s">
        <v>99</v>
      </c>
      <c r="L7" s="23" t="s">
        <v>100</v>
      </c>
      <c r="M7" s="23" t="s">
        <v>101</v>
      </c>
      <c r="N7" s="24" t="s">
        <v>102</v>
      </c>
      <c r="O7" s="24">
        <v>65.12</v>
      </c>
      <c r="P7" s="24">
        <v>90.25</v>
      </c>
      <c r="Q7" s="24">
        <v>79.88</v>
      </c>
      <c r="R7" s="24">
        <v>2200</v>
      </c>
      <c r="S7" s="24">
        <v>57120</v>
      </c>
      <c r="T7" s="24">
        <v>89.34</v>
      </c>
      <c r="U7" s="24">
        <v>639.36</v>
      </c>
      <c r="V7" s="24">
        <v>51382</v>
      </c>
      <c r="W7" s="24">
        <v>11.87</v>
      </c>
      <c r="X7" s="24">
        <v>4328.7299999999996</v>
      </c>
      <c r="Y7" s="24">
        <v>102.13</v>
      </c>
      <c r="Z7" s="24">
        <v>102.25</v>
      </c>
      <c r="AA7" s="24">
        <v>101.34</v>
      </c>
      <c r="AB7" s="24">
        <v>102.24</v>
      </c>
      <c r="AC7" s="24">
        <v>102.18</v>
      </c>
      <c r="AD7" s="24">
        <v>106.9</v>
      </c>
      <c r="AE7" s="24">
        <v>106.99</v>
      </c>
      <c r="AF7" s="24">
        <v>107.85</v>
      </c>
      <c r="AG7" s="24">
        <v>108.04</v>
      </c>
      <c r="AH7" s="24">
        <v>107.49</v>
      </c>
      <c r="AI7" s="24">
        <v>106.11</v>
      </c>
      <c r="AJ7" s="24">
        <v>0</v>
      </c>
      <c r="AK7" s="24">
        <v>0</v>
      </c>
      <c r="AL7" s="24">
        <v>0</v>
      </c>
      <c r="AM7" s="24">
        <v>0</v>
      </c>
      <c r="AN7" s="24">
        <v>0</v>
      </c>
      <c r="AO7" s="24">
        <v>9.06</v>
      </c>
      <c r="AP7" s="24">
        <v>7.42</v>
      </c>
      <c r="AQ7" s="24">
        <v>4.72</v>
      </c>
      <c r="AR7" s="24">
        <v>4.49</v>
      </c>
      <c r="AS7" s="24">
        <v>5.41</v>
      </c>
      <c r="AT7" s="24">
        <v>3.15</v>
      </c>
      <c r="AU7" s="24">
        <v>117</v>
      </c>
      <c r="AV7" s="24">
        <v>120.79</v>
      </c>
      <c r="AW7" s="24">
        <v>158.51</v>
      </c>
      <c r="AX7" s="24">
        <v>150.76</v>
      </c>
      <c r="AY7" s="24">
        <v>166.17</v>
      </c>
      <c r="AZ7" s="24">
        <v>76.31</v>
      </c>
      <c r="BA7" s="24">
        <v>68.180000000000007</v>
      </c>
      <c r="BB7" s="24">
        <v>67.930000000000007</v>
      </c>
      <c r="BC7" s="24">
        <v>68.53</v>
      </c>
      <c r="BD7" s="24">
        <v>69.180000000000007</v>
      </c>
      <c r="BE7" s="24">
        <v>73.44</v>
      </c>
      <c r="BF7" s="24">
        <v>475.29</v>
      </c>
      <c r="BG7" s="24">
        <v>506.04</v>
      </c>
      <c r="BH7" s="24">
        <v>545.12</v>
      </c>
      <c r="BI7" s="24">
        <v>544.34</v>
      </c>
      <c r="BJ7" s="24">
        <v>546.11</v>
      </c>
      <c r="BK7" s="24">
        <v>820.36</v>
      </c>
      <c r="BL7" s="24">
        <v>847.44</v>
      </c>
      <c r="BM7" s="24">
        <v>857.88</v>
      </c>
      <c r="BN7" s="24">
        <v>825.1</v>
      </c>
      <c r="BO7" s="24">
        <v>789.87</v>
      </c>
      <c r="BP7" s="24">
        <v>652.82000000000005</v>
      </c>
      <c r="BQ7" s="24">
        <v>93.22</v>
      </c>
      <c r="BR7" s="24">
        <v>96.1</v>
      </c>
      <c r="BS7" s="24">
        <v>98.4</v>
      </c>
      <c r="BT7" s="24">
        <v>99.3</v>
      </c>
      <c r="BU7" s="24">
        <v>95.4</v>
      </c>
      <c r="BV7" s="24">
        <v>95.4</v>
      </c>
      <c r="BW7" s="24">
        <v>94.69</v>
      </c>
      <c r="BX7" s="24">
        <v>94.97</v>
      </c>
      <c r="BY7" s="24">
        <v>97.07</v>
      </c>
      <c r="BZ7" s="24">
        <v>98.06</v>
      </c>
      <c r="CA7" s="24">
        <v>97.61</v>
      </c>
      <c r="CB7" s="24">
        <v>127.88</v>
      </c>
      <c r="CC7" s="24">
        <v>123.86</v>
      </c>
      <c r="CD7" s="24">
        <v>120.11</v>
      </c>
      <c r="CE7" s="24">
        <v>118.84</v>
      </c>
      <c r="CF7" s="24">
        <v>123.65</v>
      </c>
      <c r="CG7" s="24">
        <v>163.19999999999999</v>
      </c>
      <c r="CH7" s="24">
        <v>159.78</v>
      </c>
      <c r="CI7" s="24">
        <v>159.49</v>
      </c>
      <c r="CJ7" s="24">
        <v>157.81</v>
      </c>
      <c r="CK7" s="24">
        <v>157.37</v>
      </c>
      <c r="CL7" s="24">
        <v>138.29</v>
      </c>
      <c r="CM7" s="24">
        <v>76.52</v>
      </c>
      <c r="CN7" s="24">
        <v>75.39</v>
      </c>
      <c r="CO7" s="24">
        <v>77.78</v>
      </c>
      <c r="CP7" s="24">
        <v>77.959999999999994</v>
      </c>
      <c r="CQ7" s="24">
        <v>79.11</v>
      </c>
      <c r="CR7" s="24">
        <v>65.040000000000006</v>
      </c>
      <c r="CS7" s="24">
        <v>68.31</v>
      </c>
      <c r="CT7" s="24">
        <v>65.28</v>
      </c>
      <c r="CU7" s="24">
        <v>64.92</v>
      </c>
      <c r="CV7" s="24">
        <v>64.14</v>
      </c>
      <c r="CW7" s="24">
        <v>59.1</v>
      </c>
      <c r="CX7" s="24">
        <v>96.94</v>
      </c>
      <c r="CY7" s="24">
        <v>97.14</v>
      </c>
      <c r="CZ7" s="24">
        <v>96.88</v>
      </c>
      <c r="DA7" s="24">
        <v>97.02</v>
      </c>
      <c r="DB7" s="24">
        <v>97.02</v>
      </c>
      <c r="DC7" s="24">
        <v>92.55</v>
      </c>
      <c r="DD7" s="24">
        <v>92.62</v>
      </c>
      <c r="DE7" s="24">
        <v>92.72</v>
      </c>
      <c r="DF7" s="24">
        <v>92.88</v>
      </c>
      <c r="DG7" s="24">
        <v>92.9</v>
      </c>
      <c r="DH7" s="24">
        <v>95.82</v>
      </c>
      <c r="DI7" s="24">
        <v>17.510000000000002</v>
      </c>
      <c r="DJ7" s="24">
        <v>20.61</v>
      </c>
      <c r="DK7" s="24">
        <v>23.6</v>
      </c>
      <c r="DL7" s="24">
        <v>24.63</v>
      </c>
      <c r="DM7" s="24">
        <v>27.51</v>
      </c>
      <c r="DN7" s="24">
        <v>26.13</v>
      </c>
      <c r="DO7" s="24">
        <v>26.36</v>
      </c>
      <c r="DP7" s="24">
        <v>23.79</v>
      </c>
      <c r="DQ7" s="24">
        <v>25.66</v>
      </c>
      <c r="DR7" s="24">
        <v>27.46</v>
      </c>
      <c r="DS7" s="24">
        <v>39.74</v>
      </c>
      <c r="DT7" s="24">
        <v>3.22</v>
      </c>
      <c r="DU7" s="24">
        <v>6.94</v>
      </c>
      <c r="DV7" s="24">
        <v>7.35</v>
      </c>
      <c r="DW7" s="24">
        <v>7.83</v>
      </c>
      <c r="DX7" s="24">
        <v>9.25</v>
      </c>
      <c r="DY7" s="24">
        <v>1.03</v>
      </c>
      <c r="DZ7" s="24">
        <v>1.43</v>
      </c>
      <c r="EA7" s="24">
        <v>1.22</v>
      </c>
      <c r="EB7" s="24">
        <v>1.61</v>
      </c>
      <c r="EC7" s="24">
        <v>2.08</v>
      </c>
      <c r="ED7" s="24">
        <v>7.62</v>
      </c>
      <c r="EE7" s="24">
        <v>0</v>
      </c>
      <c r="EF7" s="24">
        <v>0</v>
      </c>
      <c r="EG7" s="24">
        <v>0</v>
      </c>
      <c r="EH7" s="24">
        <v>0.05</v>
      </c>
      <c r="EI7" s="24">
        <v>0.09</v>
      </c>
      <c r="EJ7" s="24">
        <v>0.1</v>
      </c>
      <c r="EK7" s="24">
        <v>0.09</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2024-02-05T02:56:48Z</cp:lastPrinted>
  <dcterms:created xsi:type="dcterms:W3CDTF">2023-12-12T00:50:35Z</dcterms:created>
  <dcterms:modified xsi:type="dcterms:W3CDTF">2024-02-06T00:01:40Z</dcterms:modified>
  <cp:category/>
</cp:coreProperties>
</file>