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5.225\上下水道局管理課\管理班\下水道事業\管理係\103_調査関係\県\Ｒ5年度\20240117 【県市町課】公営企業に係る経営比較分析表（令和４年度決算）の分析等について（１／３）\回答\"/>
    </mc:Choice>
  </mc:AlternateContent>
  <xr:revisionPtr revIDLastSave="0" documentId="13_ncr:1_{D4392E3D-A3E7-46B2-9475-257E636DD6ED}" xr6:coauthVersionLast="36" xr6:coauthVersionMax="36" xr10:uidLastSave="{00000000-0000-0000-0000-000000000000}"/>
  <workbookProtection workbookAlgorithmName="SHA-512" workbookHashValue="WdU3LLSWsvWlrCp8OPn7Dr08jfMEdxukKOHjKEZAANXY6/LpC0/Hah4IAaLWbnT+nubkfsJg1vCgIrWN8TBHfg==" workbookSaltValue="oTsir467KW/rp1UtkbKFKA=="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BB10" i="4"/>
  <c r="AT10" i="4"/>
  <c r="W10" i="4"/>
  <c r="P10" i="4"/>
  <c r="I10" i="4"/>
  <c r="AT8" i="4"/>
  <c r="AL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<sst xmlns="http://schemas.openxmlformats.org/spreadsheetml/2006/main" count="231" uniqueCount="117">
  <si>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</si>
  <si>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</si>
  <si>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</si>
  <si>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</si>
  <si>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</si>
  <si>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</si>
  <si>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</si>
  <si>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</si>
  <si>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</si>
  <si>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</si>
  <si>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</si>
  <si>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</si>
  <si>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</si>
  <si>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</si>
  <si>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</si>
  <si>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</si>
  <si>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</si>
  <si>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</si>
  <si>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</si>
  <si>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</si>
  <si>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</si>
  <si>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</si>
  <si>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</si>
  <si>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</si>
  <si>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</si>
  <si>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</si>
  <si>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</si>
  <si>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</si>
  <si>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</si>
  <si>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</si>
  <si>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</si>
  <si>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</si>
  <si>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</si>
  <si>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</si>
  <si>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</si>
  <si>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</si>
  <si>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</si>
  <si>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</si>
  <si>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</si>
  <si>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</si>
  <si>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</si>
  <si>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</si>
  <si>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</si>
  <si>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</si>
  <si>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</si>
  <si>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</si>
  <si>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</si>
  <si>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</si>
  <si>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</si>
  <si>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</si>
  <si>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</si>
  <si>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</si>
  <si>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</si>
  <si>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</si>
  <si>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</si>
  <si>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</si>
  <si>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</si>
  <si>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</si>
  <si>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</si>
  <si>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</si>
  <si>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</si>
  <si>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</si>
  <si>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</si>
  <si>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</si>
  <si>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</si>
  <si>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</si>
  <si>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</si>
  <si>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</si>
  <si>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</si>
  <si>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</si>
  <si>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</si>
  <si>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</si>
  <si>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</si>
  <si>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</si>
  <si>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</si>
  <si>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</si>
  <si>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</si>
  <si>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</si>
  <si>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</si>
  <si>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</si>
  <si>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</si>
  <si>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</si>
  <si>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</si>
  <si>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</si>
  <si>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</si>
  <si>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</si>
  <si>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</si>
  <si>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</si>
  <si>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</si>
  <si>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</si>
  <si>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</si>
  <si>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</si>
  <si>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</si>
  <si>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</si>
  <si>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</si>
  <si>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</si>
  <si>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</si>
  <si>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</si>
  <si>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</si>
  <si>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</si>
  <si>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</si>
  <si>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</si>
  <si>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</si>
  <si>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</si>
  <si>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</si>
  <si>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</si>
  <si>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</si>
  <si>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</si>
  <si>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</si>
  <si>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</si>
  <si>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</si>
  <si>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</si>
  <si>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</si>
  <si>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</si>
  <si>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農業集落排水事業は、処理区統合により処理施設が2つ減ったものの11処理施設を有している。また、処理人口が少ないため使用料収入も少なく一般会計繰入金により収支を均衡させている状況であり、施設が点在しているため事業効率も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</si>
  <si>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農業集落排水は、昭和61年に事業を開始しており施設整備は完了している。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その中で農業集落排水施設は管渠老朽化率は0％であるが、機械電気設備は耐用年数を超えた資産があるため更新を行っていく。</t>
    <phoneticPr fontId="4"/>
  </si>
  <si>
    <t>　平成28年度から地方公営企業法の財務規定を適用しており、令和3年度からは本事業で運営していた2処理区を特定環境保全公共下水道事業に統合して効率化を図っている。
　経常収支比率は、類似団体と比較すると低いが、100％の水準を維持しており累積欠損金も発生していない。
　流動比率は、100％を下回っており、類似団体と比較して低い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高く、今後は企業債を活用した施設の更新を実施予定であるが、償還額が借入額を上回るため企業債残高が減少傾向となり本指標も年々下がる見込みである。
　経費回収率は、類似団体と比較しても低く、100％も大幅に下回っていることから、汚水処理原価を抑制しながら、適正な使用料水準の設定を検討し、回収率の向上に努める。
　施設利用率は、類似団体及び前年度比ともに低く、今後も人口減に伴う有収水量の減少により、年々減少傾向となる見込みである。
　水洗化率は、人口減少率より水洗化人口減少率が上回ったことで、前年度より低くなっており、類似団体と比較しても低くなっている。</t>
    <rPh sb="161" eb="162">
      <t>ヒク</t>
    </rPh>
    <rPh sb="493" eb="495">
      <t>ジンコウ</t>
    </rPh>
    <rPh sb="495" eb="497">
      <t>ゲンショウ</t>
    </rPh>
    <rPh sb="497" eb="498">
      <t>リツ</t>
    </rPh>
    <rPh sb="500" eb="503">
      <t>スイセンカ</t>
    </rPh>
    <rPh sb="503" eb="505">
      <t>ジンコウ</t>
    </rPh>
    <rPh sb="505" eb="508">
      <t>ゲンショウリツ</t>
    </rPh>
    <rPh sb="509" eb="511">
      <t>ウワマワ</t>
    </rPh>
    <rPh sb="522" eb="523">
      <t>ヒク</t>
    </rPh>
    <rPh sb="540" eb="54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</si>
</sst>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06-43B8-A70D-9E65F55822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9006-43B8-A70D-9E65F55822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54.08</c:v>
                </c:pt>
                <c:pt idx="1">
                  <c:v>54.28</c:v>
                </c:pt>
                <c:pt idx="2">
                  <c:v>53.42</c:v>
                </c:pt>
                <c:pt idx="3">
                  <c:v>53.26</c:v>
                </c:pt>
                <c:pt idx="4">
                  <c:v>50.85</c:v>
                </c:pt>
              </c:numCache>
            </c:numRef>
          </c:val>
          <c:extLst>
            <c:ext xmlns:c16="http://schemas.microsoft.com/office/drawing/2014/chart" uri="{C3380CC4-5D6E-409C-BE32-E72D297353CC}">
              <c16:uniqueId val="{00000000-4535-4F34-B82E-E50F9100B8E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4535-4F34-B82E-E50F9100B8E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86.38</c:v>
                </c:pt>
                <c:pt idx="1">
                  <c:v>83.19</c:v>
                </c:pt>
                <c:pt idx="2">
                  <c:v>81.53</c:v>
                </c:pt>
                <c:pt idx="3">
                  <c:v>81.709999999999994</c:v>
                </c:pt>
                <c:pt idx="4">
                  <c:v>79.569999999999993</c:v>
                </c:pt>
              </c:numCache>
            </c:numRef>
          </c:val>
          <c:extLst>
            <c:ext xmlns:c16="http://schemas.microsoft.com/office/drawing/2014/chart" uri="{C3380CC4-5D6E-409C-BE32-E72D297353CC}">
              <c16:uniqueId val="{00000000-DE70-4F2C-A5EA-0E1E887C1C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DE70-4F2C-A5EA-0E1E887C1C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100.06</c:v>
                </c:pt>
                <c:pt idx="1">
                  <c:v>100</c:v>
                </c:pt>
                <c:pt idx="2">
                  <c:v>100</c:v>
                </c:pt>
                <c:pt idx="3">
                  <c:v>100.07</c:v>
                </c:pt>
                <c:pt idx="4">
                  <c:v>100.07</c:v>
                </c:pt>
              </c:numCache>
            </c:numRef>
          </c:val>
          <c:extLst>
            <c:ext xmlns:c16="http://schemas.microsoft.com/office/drawing/2014/chart" uri="{C3380CC4-5D6E-409C-BE32-E72D297353CC}">
              <c16:uniqueId val="{00000000-D2FD-4CBA-A452-3DD677B152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101.91</c:v>
                </c:pt>
                <c:pt idx="2">
                  <c:v>103.09</c:v>
                </c:pt>
                <c:pt idx="3">
                  <c:v>102.11</c:v>
                </c:pt>
                <c:pt idx="4">
                  <c:v>101.91</c:v>
                </c:pt>
              </c:numCache>
            </c:numRef>
          </c:val>
          <c:smooth val="0"/>
          <c:extLst>
            <c:ext xmlns:c16="http://schemas.microsoft.com/office/drawing/2014/chart" uri="{C3380CC4-5D6E-409C-BE32-E72D297353CC}">
              <c16:uniqueId val="{00000001-D2FD-4CBA-A452-3DD677B152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11.68</c:v>
                </c:pt>
                <c:pt idx="1">
                  <c:v>15.06</c:v>
                </c:pt>
                <c:pt idx="2">
                  <c:v>18.27</c:v>
                </c:pt>
                <c:pt idx="3">
                  <c:v>21.25</c:v>
                </c:pt>
                <c:pt idx="4">
                  <c:v>24.36</c:v>
                </c:pt>
              </c:numCache>
            </c:numRef>
          </c:val>
          <c:extLst>
            <c:ext xmlns:c16="http://schemas.microsoft.com/office/drawing/2014/chart" uri="{C3380CC4-5D6E-409C-BE32-E72D297353CC}">
              <c16:uniqueId val="{00000000-954D-452D-BF6A-592E8D522B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28.19</c:v>
                </c:pt>
                <c:pt idx="2">
                  <c:v>24.8</c:v>
                </c:pt>
                <c:pt idx="3">
                  <c:v>28.12</c:v>
                </c:pt>
                <c:pt idx="4">
                  <c:v>28.79</c:v>
                </c:pt>
              </c:numCache>
            </c:numRef>
          </c:val>
          <c:smooth val="0"/>
          <c:extLst>
            <c:ext xmlns:c16="http://schemas.microsoft.com/office/drawing/2014/chart" uri="{C3380CC4-5D6E-409C-BE32-E72D297353CC}">
              <c16:uniqueId val="{00000001-954D-452D-BF6A-592E8D522B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C0-4035-8E12-75E48B8D28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C0-4035-8E12-75E48B8D28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28-4ECF-AA89-95B1D5C1EA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127.98</c:v>
                </c:pt>
                <c:pt idx="2">
                  <c:v>101.24</c:v>
                </c:pt>
                <c:pt idx="3">
                  <c:v>124.9</c:v>
                </c:pt>
                <c:pt idx="4">
                  <c:v>124.8</c:v>
                </c:pt>
              </c:numCache>
            </c:numRef>
          </c:val>
          <c:smooth val="0"/>
          <c:extLst>
            <c:ext xmlns:c16="http://schemas.microsoft.com/office/drawing/2014/chart" uri="{C3380CC4-5D6E-409C-BE32-E72D297353CC}">
              <c16:uniqueId val="{00000001-AC28-4ECF-AA89-95B1D5C1EA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34.71</c:v>
                </c:pt>
                <c:pt idx="1">
                  <c:v>46.93</c:v>
                </c:pt>
                <c:pt idx="2">
                  <c:v>55.54</c:v>
                </c:pt>
                <c:pt idx="3">
                  <c:v>47.8</c:v>
                </c:pt>
                <c:pt idx="4">
                  <c:v>28.7</c:v>
                </c:pt>
              </c:numCache>
            </c:numRef>
          </c:val>
          <c:extLst>
            <c:ext xmlns:c16="http://schemas.microsoft.com/office/drawing/2014/chart" uri="{C3380CC4-5D6E-409C-BE32-E72D297353CC}">
              <c16:uniqueId val="{00000000-57E9-45C0-BD1A-7FF2AE0144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44.14</c:v>
                </c:pt>
                <c:pt idx="2">
                  <c:v>37.24</c:v>
                </c:pt>
                <c:pt idx="3">
                  <c:v>33.58</c:v>
                </c:pt>
                <c:pt idx="4">
                  <c:v>35.42</c:v>
                </c:pt>
              </c:numCache>
            </c:numRef>
          </c:val>
          <c:smooth val="0"/>
          <c:extLst>
            <c:ext xmlns:c16="http://schemas.microsoft.com/office/drawing/2014/chart" uri="{C3380CC4-5D6E-409C-BE32-E72D297353CC}">
              <c16:uniqueId val="{00000001-57E9-45C0-BD1A-7FF2AE0144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1453.46</c:v>
                </c:pt>
                <c:pt idx="1">
                  <c:v>1310.75</c:v>
                </c:pt>
                <c:pt idx="2">
                  <c:v>1210.93</c:v>
                </c:pt>
                <c:pt idx="3">
                  <c:v>1158.99</c:v>
                </c:pt>
                <c:pt idx="4">
                  <c:v>1039.6199999999999</c:v>
                </c:pt>
              </c:numCache>
            </c:numRef>
          </c:val>
          <c:extLst>
            <c:ext xmlns:c16="http://schemas.microsoft.com/office/drawing/2014/chart" uri="{C3380CC4-5D6E-409C-BE32-E72D297353CC}">
              <c16:uniqueId val="{00000000-B8F0-43DF-8B03-A3CDBF2881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B8F0-43DF-8B03-A3CDBF2881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66.23</c:v>
                </c:pt>
                <c:pt idx="1">
                  <c:v>57.89</c:v>
                </c:pt>
                <c:pt idx="2">
                  <c:v>62.78</c:v>
                </c:pt>
                <c:pt idx="3">
                  <c:v>62.82</c:v>
                </c:pt>
                <c:pt idx="4">
                  <c:v>58.76</c:v>
                </c:pt>
              </c:numCache>
            </c:numRef>
          </c:val>
          <c:extLst>
            <c:ext xmlns:c16="http://schemas.microsoft.com/office/drawing/2014/chart" uri="{C3380CC4-5D6E-409C-BE32-E72D297353CC}">
              <c16:uniqueId val="{00000000-28D3-40F3-BFC7-F8DB5FD5CE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28D3-40F3-BFC7-F8DB5FD5CE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218.41</c:v>
                </c:pt>
                <c:pt idx="1">
                  <c:v>250.58</c:v>
                </c:pt>
                <c:pt idx="2">
                  <c:v>230.73</c:v>
                </c:pt>
                <c:pt idx="3">
                  <c:v>231.74</c:v>
                </c:pt>
                <c:pt idx="4">
                  <c:v>249.1</c:v>
                </c:pt>
              </c:numCache>
            </c:numRef>
          </c:val>
          <c:extLst>
            <c:ext xmlns:c16="http://schemas.microsoft.com/office/drawing/2014/chart" uri="{C3380CC4-5D6E-409C-BE32-E72D297353CC}">
              <c16:uniqueId val="{00000000-FDD2-4D6E-9E2D-2B18571936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FDD2-4D6E-9E2D-2B18571936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4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長門市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31664</v>
      </c>
      <c r="AM8" s="46"/>
      <c r="AN8" s="46"/>
      <c r="AO8" s="46"/>
      <c r="AP8" s="46"/>
      <c r="AQ8" s="46"/>
      <c r="AR8" s="46"/>
      <c r="AS8" s="46"/>
      <c r="AT8" s="45">
        <f>データ!T6</f>
        <v>357.31</v>
      </c>
      <c r="AU8" s="45"/>
      <c r="AV8" s="45"/>
      <c r="AW8" s="45"/>
      <c r="AX8" s="45"/>
      <c r="AY8" s="45"/>
      <c r="AZ8" s="45"/>
      <c r="BA8" s="45"/>
      <c r="BB8" s="45">
        <f>データ!U6</f>
        <v>88.62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83.55</v>
      </c>
      <c r="J10" s="45"/>
      <c r="K10" s="45"/>
      <c r="L10" s="45"/>
      <c r="M10" s="45"/>
      <c r="N10" s="45"/>
      <c r="O10" s="45"/>
      <c r="P10" s="45">
        <f>データ!P6</f>
        <v>29.59</v>
      </c>
      <c r="Q10" s="45"/>
      <c r="R10" s="45"/>
      <c r="S10" s="45"/>
      <c r="T10" s="45"/>
      <c r="U10" s="45"/>
      <c r="V10" s="45"/>
      <c r="W10" s="45">
        <f>データ!Q6</f>
        <v>84.12</v>
      </c>
      <c r="X10" s="45"/>
      <c r="Y10" s="45"/>
      <c r="Z10" s="45"/>
      <c r="AA10" s="45"/>
      <c r="AB10" s="45"/>
      <c r="AC10" s="45"/>
      <c r="AD10" s="46">
        <f>データ!R6</f>
        <v>2915</v>
      </c>
      <c r="AE10" s="46"/>
      <c r="AF10" s="46"/>
      <c r="AG10" s="46"/>
      <c r="AH10" s="46"/>
      <c r="AI10" s="46"/>
      <c r="AJ10" s="46"/>
      <c r="AK10" s="2"/>
      <c r="AL10" s="46">
        <f>データ!V6</f>
        <v>9271</v>
      </c>
      <c r="AM10" s="46"/>
      <c r="AN10" s="46"/>
      <c r="AO10" s="46"/>
      <c r="AP10" s="46"/>
      <c r="AQ10" s="46"/>
      <c r="AR10" s="46"/>
      <c r="AS10" s="46"/>
      <c r="AT10" s="45">
        <f>データ!W6</f>
        <v>6.4</v>
      </c>
      <c r="AU10" s="45"/>
      <c r="AV10" s="45"/>
      <c r="AW10" s="45"/>
      <c r="AX10" s="45"/>
      <c r="AY10" s="45"/>
      <c r="AZ10" s="45"/>
      <c r="BA10" s="45"/>
      <c r="BB10" s="45">
        <f>データ!X6</f>
        <v>1448.59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3bqJBPgovg+DaN+RynbHnc6cDh+XDNxgZKOssQcUNWRK2Vl8/bnb8XzEn7opK5Fuf6hj3a+q0qjMCH5d8CD8xw==" saltValue="4gmSNqVoBV16ynbT4fda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352110</v>
      </c>
      <c r="D6" s="19">
        <f t="shared" si="3"/>
        <v>46</v>
      </c>
      <c r="E6" s="19">
        <f t="shared" si="3"/>
        <v>17</v>
      </c>
      <c r="F6" s="19">
        <f t="shared" si="3"/>
        <v>5</v>
      </c>
      <c r="G6" s="19">
        <f t="shared" si="3"/>
        <v>0</v>
      </c>
      <c r="H6" s="19" t="str">
        <f t="shared" si="3"/>
        <v>山口県　長門市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83.55</v>
      </c>
      <c r="P6" s="20">
        <f t="shared" si="3"/>
        <v>29.59</v>
      </c>
      <c r="Q6" s="20">
        <f t="shared" si="3"/>
        <v>84.12</v>
      </c>
      <c r="R6" s="20">
        <f t="shared" si="3"/>
        <v>2915</v>
      </c>
      <c r="S6" s="20">
        <f t="shared" si="3"/>
        <v>31664</v>
      </c>
      <c r="T6" s="20">
        <f t="shared" si="3"/>
        <v>357.31</v>
      </c>
      <c r="U6" s="20">
        <f t="shared" si="3"/>
        <v>88.62</v>
      </c>
      <c r="V6" s="20">
        <f t="shared" si="3"/>
        <v>9271</v>
      </c>
      <c r="W6" s="20">
        <f t="shared" si="3"/>
        <v>6.4</v>
      </c>
      <c r="X6" s="20">
        <f t="shared" si="3"/>
        <v>1448.59</v>
      </c>
      <c r="Y6" s="21">
        <f>IF(Y7="",NA(),Y7)</f>
        <v>100.06</v>
      </c>
      <c r="Z6" s="21">
        <f t="shared" ref="Z6:AH6" si="4">IF(Z7="",NA(),Z7)</f>
        <v>100</v>
      </c>
      <c r="AA6" s="21">
        <f t="shared" si="4"/>
        <v>100</v>
      </c>
      <c r="AB6" s="21">
        <f t="shared" si="4"/>
        <v>100.07</v>
      </c>
      <c r="AC6" s="21">
        <f t="shared" si="4"/>
        <v>100.07</v>
      </c>
      <c r="AD6" s="21">
        <f t="shared" si="4"/>
        <v>101.77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127.98</v>
      </c>
      <c r="AQ6" s="21">
        <f t="shared" si="5"/>
        <v>101.24</v>
      </c>
      <c r="AR6" s="21">
        <f t="shared" si="5"/>
        <v>124.9</v>
      </c>
      <c r="AS6" s="21">
        <f t="shared" si="5"/>
        <v>124.8</v>
      </c>
      <c r="AT6" s="20" t="str">
        <f>IF(AT7="","",IF(AT7="-","【-】","【"&amp;SUBSTITUTE(TEXT(AT7,"#,##0.00"),"-","△")&amp;"】"))</f>
        <v>【133.62】</v>
      </c>
      <c r="AU6" s="21">
        <f>IF(AU7="",NA(),AU7)</f>
        <v>34.71</v>
      </c>
      <c r="AV6" s="21">
        <f t="shared" ref="AV6:BD6" si="6">IF(AV7="",NA(),AV7)</f>
        <v>46.93</v>
      </c>
      <c r="AW6" s="21">
        <f t="shared" si="6"/>
        <v>55.54</v>
      </c>
      <c r="AX6" s="21">
        <f t="shared" si="6"/>
        <v>47.8</v>
      </c>
      <c r="AY6" s="21">
        <f t="shared" si="6"/>
        <v>28.7</v>
      </c>
      <c r="AZ6" s="21">
        <f t="shared" si="6"/>
        <v>29.54</v>
      </c>
      <c r="BA6" s="21">
        <f t="shared" si="6"/>
        <v>44.14</v>
      </c>
      <c r="BB6" s="21">
        <f t="shared" si="6"/>
        <v>37.24</v>
      </c>
      <c r="BC6" s="21">
        <f t="shared" si="6"/>
        <v>33.58</v>
      </c>
      <c r="BD6" s="21">
        <f t="shared" si="6"/>
        <v>35.42</v>
      </c>
      <c r="BE6" s="20" t="str">
        <f>IF(BE7="","",IF(BE7="-","【-】","【"&amp;SUBSTITUTE(TEXT(BE7,"#,##0.00"),"-","△")&amp;"】"))</f>
        <v>【36.94】</v>
      </c>
      <c r="BF6" s="21">
        <f>IF(BF7="",NA(),BF7)</f>
        <v>1453.46</v>
      </c>
      <c r="BG6" s="21">
        <f t="shared" ref="BG6:BO6" si="7">IF(BG7="",NA(),BG7)</f>
        <v>1310.75</v>
      </c>
      <c r="BH6" s="21">
        <f t="shared" si="7"/>
        <v>1210.93</v>
      </c>
      <c r="BI6" s="21">
        <f t="shared" si="7"/>
        <v>1158.99</v>
      </c>
      <c r="BJ6" s="21">
        <f t="shared" si="7"/>
        <v>1039.6199999999999</v>
      </c>
      <c r="BK6" s="21">
        <f t="shared" si="7"/>
        <v>789.46</v>
      </c>
      <c r="BL6" s="21">
        <f t="shared" si="7"/>
        <v>654.71</v>
      </c>
      <c r="BM6" s="21">
        <f t="shared" si="7"/>
        <v>783.8</v>
      </c>
      <c r="BN6" s="21">
        <f t="shared" si="7"/>
        <v>778.81</v>
      </c>
      <c r="BO6" s="21">
        <f t="shared" si="7"/>
        <v>718.49</v>
      </c>
      <c r="BP6" s="20" t="str">
        <f>IF(BP7="","",IF(BP7="-","【-】","【"&amp;SUBSTITUTE(TEXT(BP7,"#,##0.00"),"-","△")&amp;"】"))</f>
        <v>【809.19】</v>
      </c>
      <c r="BQ6" s="21">
        <f>IF(BQ7="",NA(),BQ7)</f>
        <v>66.23</v>
      </c>
      <c r="BR6" s="21">
        <f t="shared" ref="BR6:BZ6" si="8">IF(BR7="",NA(),BR7)</f>
        <v>57.89</v>
      </c>
      <c r="BS6" s="21">
        <f t="shared" si="8"/>
        <v>62.78</v>
      </c>
      <c r="BT6" s="21">
        <f t="shared" si="8"/>
        <v>62.82</v>
      </c>
      <c r="BU6" s="21">
        <f t="shared" si="8"/>
        <v>58.76</v>
      </c>
      <c r="BV6" s="21">
        <f t="shared" si="8"/>
        <v>57.77</v>
      </c>
      <c r="BW6" s="21">
        <f t="shared" si="8"/>
        <v>65.37</v>
      </c>
      <c r="BX6" s="21">
        <f t="shared" si="8"/>
        <v>68.11</v>
      </c>
      <c r="BY6" s="21">
        <f t="shared" si="8"/>
        <v>67.23</v>
      </c>
      <c r="BZ6" s="21">
        <f t="shared" si="8"/>
        <v>61.82</v>
      </c>
      <c r="CA6" s="20" t="str">
        <f>IF(CA7="","",IF(CA7="-","【-】","【"&amp;SUBSTITUTE(TEXT(CA7,"#,##0.00"),"-","△")&amp;"】"))</f>
        <v>【57.02】</v>
      </c>
      <c r="CB6" s="21">
        <f>IF(CB7="",NA(),CB7)</f>
        <v>218.41</v>
      </c>
      <c r="CC6" s="21">
        <f t="shared" ref="CC6:CK6" si="9">IF(CC7="",NA(),CC7)</f>
        <v>250.58</v>
      </c>
      <c r="CD6" s="21">
        <f t="shared" si="9"/>
        <v>230.73</v>
      </c>
      <c r="CE6" s="21">
        <f t="shared" si="9"/>
        <v>231.74</v>
      </c>
      <c r="CF6" s="21">
        <f t="shared" si="9"/>
        <v>249.1</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54.08</v>
      </c>
      <c r="CN6" s="21">
        <f t="shared" ref="CN6:CV6" si="10">IF(CN7="",NA(),CN7)</f>
        <v>54.28</v>
      </c>
      <c r="CO6" s="21">
        <f t="shared" si="10"/>
        <v>53.42</v>
      </c>
      <c r="CP6" s="21">
        <f t="shared" si="10"/>
        <v>53.26</v>
      </c>
      <c r="CQ6" s="21">
        <f t="shared" si="10"/>
        <v>50.85</v>
      </c>
      <c r="CR6" s="21">
        <f t="shared" si="10"/>
        <v>50.68</v>
      </c>
      <c r="CS6" s="21">
        <f t="shared" si="10"/>
        <v>54.06</v>
      </c>
      <c r="CT6" s="21">
        <f t="shared" si="10"/>
        <v>55.26</v>
      </c>
      <c r="CU6" s="21">
        <f t="shared" si="10"/>
        <v>54.54</v>
      </c>
      <c r="CV6" s="21">
        <f t="shared" si="10"/>
        <v>52.9</v>
      </c>
      <c r="CW6" s="20" t="str">
        <f>IF(CW7="","",IF(CW7="-","【-】","【"&amp;SUBSTITUTE(TEXT(CW7,"#,##0.00"),"-","△")&amp;"】"))</f>
        <v>【52.55】</v>
      </c>
      <c r="CX6" s="21">
        <f>IF(CX7="",NA(),CX7)</f>
        <v>86.38</v>
      </c>
      <c r="CY6" s="21">
        <f t="shared" ref="CY6:DG6" si="11">IF(CY7="",NA(),CY7)</f>
        <v>83.19</v>
      </c>
      <c r="CZ6" s="21">
        <f t="shared" si="11"/>
        <v>81.53</v>
      </c>
      <c r="DA6" s="21">
        <f t="shared" si="11"/>
        <v>81.709999999999994</v>
      </c>
      <c r="DB6" s="21">
        <f t="shared" si="11"/>
        <v>79.569999999999993</v>
      </c>
      <c r="DC6" s="21">
        <f t="shared" si="11"/>
        <v>84.86</v>
      </c>
      <c r="DD6" s="21">
        <f t="shared" si="11"/>
        <v>90.11</v>
      </c>
      <c r="DE6" s="21">
        <f t="shared" si="11"/>
        <v>90.52</v>
      </c>
      <c r="DF6" s="21">
        <f t="shared" si="11"/>
        <v>90.3</v>
      </c>
      <c r="DG6" s="21">
        <f t="shared" si="11"/>
        <v>90.3</v>
      </c>
      <c r="DH6" s="20" t="str">
        <f>IF(DH7="","",IF(DH7="-","【-】","【"&amp;SUBSTITUTE(TEXT(DH7,"#,##0.00"),"-","△")&amp;"】"))</f>
        <v>【87.30】</v>
      </c>
      <c r="DI6" s="21">
        <f>IF(DI7="",NA(),DI7)</f>
        <v>11.68</v>
      </c>
      <c r="DJ6" s="21">
        <f t="shared" ref="DJ6:DR6" si="12">IF(DJ7="",NA(),DJ7)</f>
        <v>15.06</v>
      </c>
      <c r="DK6" s="21">
        <f t="shared" si="12"/>
        <v>18.27</v>
      </c>
      <c r="DL6" s="21">
        <f t="shared" si="12"/>
        <v>21.25</v>
      </c>
      <c r="DM6" s="21">
        <f t="shared" si="12"/>
        <v>24.36</v>
      </c>
      <c r="DN6" s="21">
        <f t="shared" si="12"/>
        <v>24.13</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352110</v>
      </c>
      <c r="D7" s="23">
        <v>46</v>
      </c>
      <c r="E7" s="23">
        <v>17</v>
      </c>
      <c r="F7" s="23">
        <v>5</v>
      </c>
      <c r="G7" s="23">
        <v>0</v>
      </c>
      <c r="H7" s="23" t="s">
        <v>96</v>
      </c>
      <c r="I7" s="23" t="s">
        <v>97</v>
      </c>
      <c r="J7" s="23" t="s">
        <v>98</v>
      </c>
      <c r="K7" s="23" t="s">
        <v>99</v>
      </c>
      <c r="L7" s="23" t="s">
        <v>100</v>
      </c>
      <c r="M7" s="23" t="s">
        <v>101</v>
      </c>
      <c r="N7" s="24" t="s">
        <v>102</v>
      </c>
      <c r="O7" s="24">
        <v>83.55</v>
      </c>
      <c r="P7" s="24">
        <v>29.59</v>
      </c>
      <c r="Q7" s="24">
        <v>84.12</v>
      </c>
      <c r="R7" s="24">
        <v>2915</v>
      </c>
      <c r="S7" s="24">
        <v>31664</v>
      </c>
      <c r="T7" s="24">
        <v>357.31</v>
      </c>
      <c r="U7" s="24">
        <v>88.62</v>
      </c>
      <c r="V7" s="24">
        <v>9271</v>
      </c>
      <c r="W7" s="24">
        <v>6.4</v>
      </c>
      <c r="X7" s="24">
        <v>1448.59</v>
      </c>
      <c r="Y7" s="24">
        <v>100.06</v>
      </c>
      <c r="Z7" s="24">
        <v>100</v>
      </c>
      <c r="AA7" s="24">
        <v>100</v>
      </c>
      <c r="AB7" s="24">
        <v>100.07</v>
      </c>
      <c r="AC7" s="24">
        <v>100.07</v>
      </c>
      <c r="AD7" s="24">
        <v>101.77</v>
      </c>
      <c r="AE7" s="24">
        <v>101.91</v>
      </c>
      <c r="AF7" s="24">
        <v>103.09</v>
      </c>
      <c r="AG7" s="24">
        <v>102.11</v>
      </c>
      <c r="AH7" s="24">
        <v>101.91</v>
      </c>
      <c r="AI7" s="24">
        <v>103.61</v>
      </c>
      <c r="AJ7" s="24">
        <v>0</v>
      </c>
      <c r="AK7" s="24">
        <v>0</v>
      </c>
      <c r="AL7" s="24">
        <v>0</v>
      </c>
      <c r="AM7" s="24">
        <v>0</v>
      </c>
      <c r="AN7" s="24">
        <v>0</v>
      </c>
      <c r="AO7" s="24">
        <v>227.4</v>
      </c>
      <c r="AP7" s="24">
        <v>127.98</v>
      </c>
      <c r="AQ7" s="24">
        <v>101.24</v>
      </c>
      <c r="AR7" s="24">
        <v>124.9</v>
      </c>
      <c r="AS7" s="24">
        <v>124.8</v>
      </c>
      <c r="AT7" s="24">
        <v>133.62</v>
      </c>
      <c r="AU7" s="24">
        <v>34.71</v>
      </c>
      <c r="AV7" s="24">
        <v>46.93</v>
      </c>
      <c r="AW7" s="24">
        <v>55.54</v>
      </c>
      <c r="AX7" s="24">
        <v>47.8</v>
      </c>
      <c r="AY7" s="24">
        <v>28.7</v>
      </c>
      <c r="AZ7" s="24">
        <v>29.54</v>
      </c>
      <c r="BA7" s="24">
        <v>44.14</v>
      </c>
      <c r="BB7" s="24">
        <v>37.24</v>
      </c>
      <c r="BC7" s="24">
        <v>33.58</v>
      </c>
      <c r="BD7" s="24">
        <v>35.42</v>
      </c>
      <c r="BE7" s="24">
        <v>36.94</v>
      </c>
      <c r="BF7" s="24">
        <v>1453.46</v>
      </c>
      <c r="BG7" s="24">
        <v>1310.75</v>
      </c>
      <c r="BH7" s="24">
        <v>1210.93</v>
      </c>
      <c r="BI7" s="24">
        <v>1158.99</v>
      </c>
      <c r="BJ7" s="24">
        <v>1039.6199999999999</v>
      </c>
      <c r="BK7" s="24">
        <v>789.46</v>
      </c>
      <c r="BL7" s="24">
        <v>654.71</v>
      </c>
      <c r="BM7" s="24">
        <v>783.8</v>
      </c>
      <c r="BN7" s="24">
        <v>778.81</v>
      </c>
      <c r="BO7" s="24">
        <v>718.49</v>
      </c>
      <c r="BP7" s="24">
        <v>809.19</v>
      </c>
      <c r="BQ7" s="24">
        <v>66.23</v>
      </c>
      <c r="BR7" s="24">
        <v>57.89</v>
      </c>
      <c r="BS7" s="24">
        <v>62.78</v>
      </c>
      <c r="BT7" s="24">
        <v>62.82</v>
      </c>
      <c r="BU7" s="24">
        <v>58.76</v>
      </c>
      <c r="BV7" s="24">
        <v>57.77</v>
      </c>
      <c r="BW7" s="24">
        <v>65.37</v>
      </c>
      <c r="BX7" s="24">
        <v>68.11</v>
      </c>
      <c r="BY7" s="24">
        <v>67.23</v>
      </c>
      <c r="BZ7" s="24">
        <v>61.82</v>
      </c>
      <c r="CA7" s="24">
        <v>57.02</v>
      </c>
      <c r="CB7" s="24">
        <v>218.41</v>
      </c>
      <c r="CC7" s="24">
        <v>250.58</v>
      </c>
      <c r="CD7" s="24">
        <v>230.73</v>
      </c>
      <c r="CE7" s="24">
        <v>231.74</v>
      </c>
      <c r="CF7" s="24">
        <v>249.1</v>
      </c>
      <c r="CG7" s="24">
        <v>274.35000000000002</v>
      </c>
      <c r="CH7" s="24">
        <v>228.99</v>
      </c>
      <c r="CI7" s="24">
        <v>222.41</v>
      </c>
      <c r="CJ7" s="24">
        <v>228.21</v>
      </c>
      <c r="CK7" s="24">
        <v>246.9</v>
      </c>
      <c r="CL7" s="24">
        <v>273.68</v>
      </c>
      <c r="CM7" s="24">
        <v>54.08</v>
      </c>
      <c r="CN7" s="24">
        <v>54.28</v>
      </c>
      <c r="CO7" s="24">
        <v>53.42</v>
      </c>
      <c r="CP7" s="24">
        <v>53.26</v>
      </c>
      <c r="CQ7" s="24">
        <v>50.85</v>
      </c>
      <c r="CR7" s="24">
        <v>50.68</v>
      </c>
      <c r="CS7" s="24">
        <v>54.06</v>
      </c>
      <c r="CT7" s="24">
        <v>55.26</v>
      </c>
      <c r="CU7" s="24">
        <v>54.54</v>
      </c>
      <c r="CV7" s="24">
        <v>52.9</v>
      </c>
      <c r="CW7" s="24">
        <v>52.55</v>
      </c>
      <c r="CX7" s="24">
        <v>86.38</v>
      </c>
      <c r="CY7" s="24">
        <v>83.19</v>
      </c>
      <c r="CZ7" s="24">
        <v>81.53</v>
      </c>
      <c r="DA7" s="24">
        <v>81.709999999999994</v>
      </c>
      <c r="DB7" s="24">
        <v>79.569999999999993</v>
      </c>
      <c r="DC7" s="24">
        <v>84.86</v>
      </c>
      <c r="DD7" s="24">
        <v>90.11</v>
      </c>
      <c r="DE7" s="24">
        <v>90.52</v>
      </c>
      <c r="DF7" s="24">
        <v>90.3</v>
      </c>
      <c r="DG7" s="24">
        <v>90.3</v>
      </c>
      <c r="DH7" s="24">
        <v>87.3</v>
      </c>
      <c r="DI7" s="24">
        <v>11.68</v>
      </c>
      <c r="DJ7" s="24">
        <v>15.06</v>
      </c>
      <c r="DK7" s="24">
        <v>18.27</v>
      </c>
      <c r="DL7" s="24">
        <v>21.25</v>
      </c>
      <c r="DM7" s="24">
        <v>24.36</v>
      </c>
      <c r="DN7" s="24">
        <v>24.13</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大田　偉次</cp:lastModifiedBy>
  <dcterms:created xsi:type="dcterms:W3CDTF">2023-12-12T01:04:02Z</dcterms:created>
  <dcterms:modified xsi:type="dcterms:W3CDTF">2024-01-18T06:25:20Z</dcterms:modified>
  <cp:category/>
</cp:coreProperties>
</file>