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41.28\share\04 地方債・公営企業班\12 経営比較分析表\R05経営比較分析\103 市町等→県\04 下水道事業\13 山陽小野田市 〇\"/>
    </mc:Choice>
  </mc:AlternateContent>
  <workbookProtection workbookAlgorithmName="SHA-512" workbookHashValue="dkBh8sK7NYK3pJ1HM5/TdWICgOtKMjzUDt8V/0ZvJnO6hi5aVIhns2ldbfI7K6roY/8+F10CIXSMkZa8GkPMUw==" workbookSaltValue="QJjVkzRzADHP5By0WSqP4w==" workbookSpinCount="100000" lockStructure="1"/>
  <bookViews>
    <workbookView xWindow="0" yWindow="0" windowWidth="28800" windowHeight="123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E85" i="4"/>
  <c r="BB10" i="4"/>
  <c r="AT10" i="4"/>
  <c r="AL10" i="4"/>
  <c r="P10" i="4"/>
  <c r="I10" i="4"/>
  <c r="AT8" i="4"/>
  <c r="AL8" i="4"/>
  <c r="W8" i="4"/>
  <c r="P8" i="4"/>
  <c r="I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<sst xmlns="http://schemas.openxmlformats.org/spreadsheetml/2006/main" count="253" uniqueCount="116">
  <si>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</si>
  <si>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</si>
  <si>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</si>
  <si>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</si>
  <si>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</si>
  <si>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</si>
  <si>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</si>
  <si>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</si>
  <si>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</si>
  <si>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</si>
  <si>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</si>
  <si>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</si>
  <si>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</si>
  <si>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</si>
  <si>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</si>
  <si>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</si>
  <si>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</si>
  <si>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</si>
  <si>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</si>
  <si>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</si>
  <si>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</si>
  <si>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</si>
  <si>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</si>
  <si>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</si>
  <si>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</si>
  <si>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</si>
  <si>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</si>
  <si>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</si>
  <si>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</si>
  <si>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</si>
  <si>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</si>
  <si>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</si>
  <si>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</si>
  <si>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</si>
  <si>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</si>
  <si>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</si>
  <si>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</si>
  <si>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</si>
  <si>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</si>
  <si>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</si>
  <si>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</si>
  <si>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</si>
  <si>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</si>
  <si>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</si>
  <si>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</si>
  <si>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</si>
  <si>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</si>
  <si>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</si>
  <si>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</si>
  <si>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</si>
  <si>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</si>
  <si>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</si>
  <si>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</si>
  <si>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</si>
  <si>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</si>
  <si>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</si>
  <si>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</si>
  <si>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</si>
  <si>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</si>
  <si>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</si>
  <si>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</si>
  <si>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</si>
  <si>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</si>
  <si>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</si>
  <si>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</si>
  <si>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</si>
  <si>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</si>
  <si>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</si>
  <si>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</si>
  <si>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</si>
  <si>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</si>
  <si>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</si>
  <si>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</si>
  <si>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</si>
  <si>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</si>
  <si>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</si>
  <si>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</si>
  <si>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</si>
  <si>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</si>
  <si>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</si>
  <si>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</si>
  <si>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</si>
  <si>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</si>
  <si>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</si>
  <si>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</si>
  <si>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</si>
  <si>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</si>
  <si>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</si>
  <si>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</si>
  <si>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</si>
  <si>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</si>
  <si>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</si>
  <si>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</si>
  <si>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</si>
  <si>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</si>
  <si>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</si>
  <si>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</si>
  <si>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</si>
  <si>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</si>
  <si>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</si>
  <si>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</si>
  <si>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</si>
  <si>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</si>
  <si>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</si>
  <si>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</si>
  <si>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</si>
  <si>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</si>
  <si>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</si>
  <si>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</si>
  <si>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</si>
  <si>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</si>
  <si>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</si>
  <si>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</si>
  <si>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平成31年4月より地方公営企業法を適用し、4年目の決算となる。
　令和3年度には小野田西農業集落排水施設を公共下水道へ接続しており、処理施設は3箇所から2箇所となった。　
　前年と比べ流動比率は高くなったが、今後も慎重な財政運営が必要である。
　企業債残高対事業規模比率は着実な企業債償還により減少傾向であるが、令和4年度より処理施設の改築に係る企業債の借入を行っている。
　施設利用率については今後の新規利用者の増加は見込むのが難しい状況であり、人口減少の影響が大きく厳しい状況である。
　経費回収率は前年と比べ改善傾向にある。令和4年度より仁保の上・福田地区の改築計画策定費用等の増により低下すると予想されるが、事業完了後は改善するものと見込んでいる。
　</t>
    <rPh sb="34" eb="36">
      <t>レイワ</t>
    </rPh>
    <rPh sb="37" eb="39">
      <t>ネンド</t>
    </rPh>
    <rPh sb="41" eb="53">
      <t>オノダニシノウギョウシュウラクハイスイシセツ</t>
    </rPh>
    <rPh sb="54" eb="56">
      <t>コウキョウ</t>
    </rPh>
    <rPh sb="56" eb="59">
      <t>ゲスイドウ</t>
    </rPh>
    <rPh sb="60" eb="62">
      <t>セツゾク</t>
    </rPh>
    <rPh sb="67" eb="71">
      <t>ショリシセツ</t>
    </rPh>
    <rPh sb="73" eb="75">
      <t>カショ</t>
    </rPh>
    <rPh sb="78" eb="80">
      <t>カショ</t>
    </rPh>
    <rPh sb="88" eb="90">
      <t>ゼンネン</t>
    </rPh>
    <rPh sb="91" eb="92">
      <t>クラ</t>
    </rPh>
    <rPh sb="93" eb="97">
      <t>リュウドウヒリツ</t>
    </rPh>
    <rPh sb="98" eb="99">
      <t>タカ</t>
    </rPh>
    <rPh sb="105" eb="107">
      <t>コンゴ</t>
    </rPh>
    <rPh sb="108" eb="110">
      <t>シンチョウ</t>
    </rPh>
    <rPh sb="111" eb="115">
      <t>ザイセイウンエイ</t>
    </rPh>
    <rPh sb="116" eb="118">
      <t>ヒツヨウ</t>
    </rPh>
    <rPh sb="247" eb="252">
      <t>ケイヒカイシュウリツ</t>
    </rPh>
    <rPh sb="253" eb="255">
      <t>ゼンネン</t>
    </rPh>
    <rPh sb="256" eb="257">
      <t>クラ</t>
    </rPh>
    <rPh sb="258" eb="262">
      <t>カイゼンケイコウ</t>
    </rPh>
    <rPh sb="266" eb="268">
      <t>レイワ</t>
    </rPh>
    <rPh sb="269" eb="271">
      <t>ネンド</t>
    </rPh>
    <rPh sb="273" eb="275">
      <t>ニホ</t>
    </rPh>
    <rPh sb="276" eb="277">
      <t>ウエ</t>
    </rPh>
    <rPh sb="278" eb="280">
      <t>フクダ</t>
    </rPh>
    <rPh sb="280" eb="282">
      <t>チク</t>
    </rPh>
    <rPh sb="283" eb="285">
      <t>カイチク</t>
    </rPh>
    <rPh sb="285" eb="289">
      <t>ケイカクサクテイ</t>
    </rPh>
    <rPh sb="289" eb="291">
      <t>ヒヨウ</t>
    </rPh>
    <rPh sb="291" eb="292">
      <t>トウ</t>
    </rPh>
    <rPh sb="293" eb="294">
      <t>ゾウ</t>
    </rPh>
    <rPh sb="297" eb="299">
      <t>テイカ</t>
    </rPh>
    <rPh sb="302" eb="304">
      <t>ヨソウ</t>
    </rPh>
    <rPh sb="309" eb="314">
      <t>ジギョウカンリョウゴ</t>
    </rPh>
    <rPh sb="315" eb="317">
      <t>カイゼン</t>
    </rPh>
    <rPh sb="322" eb="324">
      <t>ミコ</t>
    </rPh>
    <phoneticPr fontId="4"/>
  </si>
  <si>
    <t>　平成28年度に策定した「経営戦略」は令和5年度に改定を予定している。また、地方公営企業会計を導入し4年が経過しており、将来を見据えた財政運営を目指している。
　今後は処理区域内の人口減少や節水型機器の普及による処理水量の減少が予測されるため、水洗化の促進等の経営改善に向けた取り組みを引き続き行っていく。</t>
    <rPh sb="81" eb="83">
      <t>コンゴ</t>
    </rPh>
    <rPh sb="84" eb="89">
      <t>ショリクイキナイ</t>
    </rPh>
    <rPh sb="90" eb="94">
      <t>ジンコウゲンショウ</t>
    </rPh>
    <rPh sb="95" eb="100">
      <t>セッスイガタキキ</t>
    </rPh>
    <rPh sb="101" eb="103">
      <t>フキュウ</t>
    </rPh>
    <rPh sb="106" eb="110">
      <t>ショリスイリョウ</t>
    </rPh>
    <rPh sb="111" eb="113">
      <t>ゲンショウ</t>
    </rPh>
    <rPh sb="114" eb="116">
      <t>ヨソク</t>
    </rPh>
    <phoneticPr fontId="4"/>
  </si>
  <si>
    <r>
      <t>　市内に2箇所ある処理場は供用開始から15年以上が経過している状況で、</t>
    </r>
    <r>
      <rPr>
        <sz val="11"/>
        <rFont val="ＭＳ ゴシック"/>
        <family val="3"/>
        <charset val="128"/>
      </rPr>
      <t>有形固定資産減価償却率は</t>
    </r>
    <r>
      <rPr>
        <sz val="11"/>
        <color theme="1"/>
        <rFont val="ＭＳ ゴシック"/>
        <family val="3"/>
        <charset val="128"/>
      </rPr>
      <t>類似団体と比較して高くなっている。
　小野田西地区については令和3年度に公共下水道へ接続しており、仁保の上・福田地区については令和4年度から令和6年度で改築工事を行う。
　管渠については耐用年数を経過した箇所はなく、改築工事は行っていない。</t>
    </r>
    <rPh sb="1" eb="3">
      <t>シナイ</t>
    </rPh>
    <rPh sb="5" eb="7">
      <t>カショ</t>
    </rPh>
    <rPh sb="9" eb="12">
      <t>ショリジョウ</t>
    </rPh>
    <rPh sb="13" eb="17">
      <t>キョウヨウカイシ</t>
    </rPh>
    <rPh sb="21" eb="24">
      <t>ネンイジョウ</t>
    </rPh>
    <rPh sb="25" eb="27">
      <t>ケイカ</t>
    </rPh>
    <rPh sb="31" eb="33">
      <t>ジョウキョウ</t>
    </rPh>
    <rPh sb="35" eb="41">
      <t>ユウケイコテイシサン</t>
    </rPh>
    <rPh sb="41" eb="46">
      <t>ゲンカショウキャクリツ</t>
    </rPh>
    <rPh sb="47" eb="51">
      <t>ルイジダンタイ</t>
    </rPh>
    <rPh sb="52" eb="54">
      <t>ヒカク</t>
    </rPh>
    <rPh sb="56" eb="57">
      <t>タカ</t>
    </rPh>
    <rPh sb="66" eb="72">
      <t>オノダニシチク</t>
    </rPh>
    <rPh sb="77" eb="79">
      <t>レイワ</t>
    </rPh>
    <rPh sb="80" eb="82">
      <t>ネンド</t>
    </rPh>
    <rPh sb="83" eb="88">
      <t>コウキョウゲスイドウ</t>
    </rPh>
    <rPh sb="89" eb="91">
      <t>セツゾク</t>
    </rPh>
    <rPh sb="96" eb="98">
      <t>ニホ</t>
    </rPh>
    <rPh sb="99" eb="100">
      <t>ウエ</t>
    </rPh>
    <rPh sb="101" eb="105">
      <t>フクダチク</t>
    </rPh>
    <rPh sb="110" eb="112">
      <t>レイワ</t>
    </rPh>
    <rPh sb="113" eb="115">
      <t>ネンド</t>
    </rPh>
    <rPh sb="117" eb="119">
      <t>レイワ</t>
    </rPh>
    <rPh sb="120" eb="122">
      <t>ネンド</t>
    </rPh>
    <rPh sb="123" eb="127">
      <t>カイチクコウジ</t>
    </rPh>
    <rPh sb="128" eb="129">
      <t>オコナ</t>
    </rPh>
    <rPh sb="133" eb="135">
      <t>カンキョ</t>
    </rPh>
    <rPh sb="140" eb="144">
      <t>タイヨウネンスウ</t>
    </rPh>
    <rPh sb="145" eb="147">
      <t>ケイカ</t>
    </rPh>
    <rPh sb="149" eb="151">
      <t>カショ</t>
    </rPh>
    <rPh sb="155" eb="159">
      <t>カイチクコウジ</t>
    </rPh>
    <rPh sb="160" eb="16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</si>
</sst>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F0D-478C-9CFB-13B871B6FC1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0.05</c:v>
                </c:pt>
                <c:pt idx="4">
                  <c:v>0.03</c:v>
                </c:pt>
              </c:numCache>
            </c:numRef>
          </c:val>
          <c:smooth val="0"/>
          <c:extLst>
            <c:ext xmlns:c16="http://schemas.microsoft.com/office/drawing/2014/chart" uri="{C3380CC4-5D6E-409C-BE32-E72D297353CC}">
              <c16:uniqueId val="{00000001-0F0D-478C-9CFB-13B871B6FC1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20.73</c:v>
                </c:pt>
                <c:pt idx="2">
                  <c:v>20.37</c:v>
                </c:pt>
                <c:pt idx="3">
                  <c:v>18.34</c:v>
                </c:pt>
                <c:pt idx="4">
                  <c:v>17.84</c:v>
                </c:pt>
              </c:numCache>
            </c:numRef>
          </c:val>
          <c:extLst>
            <c:ext xmlns:c16="http://schemas.microsoft.com/office/drawing/2014/chart" uri="{C3380CC4-5D6E-409C-BE32-E72D297353CC}">
              <c16:uniqueId val="{00000000-86C6-4B7F-AD26-5E672487847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66.53</c:v>
                </c:pt>
                <c:pt idx="4">
                  <c:v>52.35</c:v>
                </c:pt>
              </c:numCache>
            </c:numRef>
          </c:val>
          <c:smooth val="0"/>
          <c:extLst>
            <c:ext xmlns:c16="http://schemas.microsoft.com/office/drawing/2014/chart" uri="{C3380CC4-5D6E-409C-BE32-E72D297353CC}">
              <c16:uniqueId val="{00000001-86C6-4B7F-AD26-5E672487847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92.55</c:v>
                </c:pt>
                <c:pt idx="2">
                  <c:v>92.47</c:v>
                </c:pt>
                <c:pt idx="3">
                  <c:v>89.16</c:v>
                </c:pt>
                <c:pt idx="4">
                  <c:v>89.49</c:v>
                </c:pt>
              </c:numCache>
            </c:numRef>
          </c:val>
          <c:extLst>
            <c:ext xmlns:c16="http://schemas.microsoft.com/office/drawing/2014/chart" uri="{C3380CC4-5D6E-409C-BE32-E72D297353CC}">
              <c16:uniqueId val="{00000000-2CC6-4513-B908-DFE3FCA5211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84.67</c:v>
                </c:pt>
                <c:pt idx="4">
                  <c:v>84.39</c:v>
                </c:pt>
              </c:numCache>
            </c:numRef>
          </c:val>
          <c:smooth val="0"/>
          <c:extLst>
            <c:ext xmlns:c16="http://schemas.microsoft.com/office/drawing/2014/chart" uri="{C3380CC4-5D6E-409C-BE32-E72D297353CC}">
              <c16:uniqueId val="{00000001-2CC6-4513-B908-DFE3FCA5211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100.94</c:v>
                </c:pt>
                <c:pt idx="2">
                  <c:v>99.99</c:v>
                </c:pt>
                <c:pt idx="3">
                  <c:v>100</c:v>
                </c:pt>
                <c:pt idx="4">
                  <c:v>100</c:v>
                </c:pt>
              </c:numCache>
            </c:numRef>
          </c:val>
          <c:extLst>
            <c:ext xmlns:c16="http://schemas.microsoft.com/office/drawing/2014/chart" uri="{C3380CC4-5D6E-409C-BE32-E72D297353CC}">
              <c16:uniqueId val="{00000000-75B9-4D08-A827-95059ACB5C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106.07</c:v>
                </c:pt>
                <c:pt idx="4">
                  <c:v>105.5</c:v>
                </c:pt>
              </c:numCache>
            </c:numRef>
          </c:val>
          <c:smooth val="0"/>
          <c:extLst>
            <c:ext xmlns:c16="http://schemas.microsoft.com/office/drawing/2014/chart" uri="{C3380CC4-5D6E-409C-BE32-E72D297353CC}">
              <c16:uniqueId val="{00000001-75B9-4D08-A827-95059ACB5C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53.91</c:v>
                </c:pt>
                <c:pt idx="2">
                  <c:v>55.39</c:v>
                </c:pt>
                <c:pt idx="3">
                  <c:v>58.64</c:v>
                </c:pt>
                <c:pt idx="4">
                  <c:v>59.95</c:v>
                </c:pt>
              </c:numCache>
            </c:numRef>
          </c:val>
          <c:extLst>
            <c:ext xmlns:c16="http://schemas.microsoft.com/office/drawing/2014/chart" uri="{C3380CC4-5D6E-409C-BE32-E72D297353CC}">
              <c16:uniqueId val="{00000000-DA01-4633-97ED-00FD56A131D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21.85</c:v>
                </c:pt>
                <c:pt idx="4">
                  <c:v>25.19</c:v>
                </c:pt>
              </c:numCache>
            </c:numRef>
          </c:val>
          <c:smooth val="0"/>
          <c:extLst>
            <c:ext xmlns:c16="http://schemas.microsoft.com/office/drawing/2014/chart" uri="{C3380CC4-5D6E-409C-BE32-E72D297353CC}">
              <c16:uniqueId val="{00000001-DA01-4633-97ED-00FD56A131D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2EB-4536-AC9F-DF3CB5B777C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12EB-4536-AC9F-DF3CB5B777C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313-4228-862B-64233E73D4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132.04</c:v>
                </c:pt>
                <c:pt idx="4">
                  <c:v>145.43</c:v>
                </c:pt>
              </c:numCache>
            </c:numRef>
          </c:val>
          <c:smooth val="0"/>
          <c:extLst>
            <c:ext xmlns:c16="http://schemas.microsoft.com/office/drawing/2014/chart" uri="{C3380CC4-5D6E-409C-BE32-E72D297353CC}">
              <c16:uniqueId val="{00000001-4313-4228-862B-64233E73D4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9.77</c:v>
                </c:pt>
                <c:pt idx="2">
                  <c:v>17.23</c:v>
                </c:pt>
                <c:pt idx="3">
                  <c:v>23.29</c:v>
                </c:pt>
                <c:pt idx="4">
                  <c:v>50.35</c:v>
                </c:pt>
              </c:numCache>
            </c:numRef>
          </c:val>
          <c:extLst>
            <c:ext xmlns:c16="http://schemas.microsoft.com/office/drawing/2014/chart" uri="{C3380CC4-5D6E-409C-BE32-E72D297353CC}">
              <c16:uniqueId val="{00000000-3593-40A5-86AB-DDDF396341A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35.69</c:v>
                </c:pt>
                <c:pt idx="4">
                  <c:v>38.4</c:v>
                </c:pt>
              </c:numCache>
            </c:numRef>
          </c:val>
          <c:smooth val="0"/>
          <c:extLst>
            <c:ext xmlns:c16="http://schemas.microsoft.com/office/drawing/2014/chart" uri="{C3380CC4-5D6E-409C-BE32-E72D297353CC}">
              <c16:uniqueId val="{00000001-3593-40A5-86AB-DDDF396341A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425.67</c:v>
                </c:pt>
                <c:pt idx="2">
                  <c:v>252.01</c:v>
                </c:pt>
                <c:pt idx="3">
                  <c:v>456.36</c:v>
                </c:pt>
                <c:pt idx="4">
                  <c:v>552.03</c:v>
                </c:pt>
              </c:numCache>
            </c:numRef>
          </c:val>
          <c:extLst>
            <c:ext xmlns:c16="http://schemas.microsoft.com/office/drawing/2014/chart" uri="{C3380CC4-5D6E-409C-BE32-E72D297353CC}">
              <c16:uniqueId val="{00000000-4C12-4666-B64D-45438D97FD8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791.76</c:v>
                </c:pt>
                <c:pt idx="4">
                  <c:v>900.82</c:v>
                </c:pt>
              </c:numCache>
            </c:numRef>
          </c:val>
          <c:smooth val="0"/>
          <c:extLst>
            <c:ext xmlns:c16="http://schemas.microsoft.com/office/drawing/2014/chart" uri="{C3380CC4-5D6E-409C-BE32-E72D297353CC}">
              <c16:uniqueId val="{00000001-4C12-4666-B64D-45438D97FD8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100</c:v>
                </c:pt>
                <c:pt idx="2">
                  <c:v>100</c:v>
                </c:pt>
                <c:pt idx="3">
                  <c:v>55.66</c:v>
                </c:pt>
                <c:pt idx="4">
                  <c:v>81.209999999999994</c:v>
                </c:pt>
              </c:numCache>
            </c:numRef>
          </c:val>
          <c:extLst>
            <c:ext xmlns:c16="http://schemas.microsoft.com/office/drawing/2014/chart" uri="{C3380CC4-5D6E-409C-BE32-E72D297353CC}">
              <c16:uniqueId val="{00000000-610C-4571-B40B-DE2EAC8BBF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56.26</c:v>
                </c:pt>
                <c:pt idx="4">
                  <c:v>52.94</c:v>
                </c:pt>
              </c:numCache>
            </c:numRef>
          </c:val>
          <c:smooth val="0"/>
          <c:extLst>
            <c:ext xmlns:c16="http://schemas.microsoft.com/office/drawing/2014/chart" uri="{C3380CC4-5D6E-409C-BE32-E72D297353CC}">
              <c16:uniqueId val="{00000001-610C-4571-B40B-DE2EAC8BBF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167.28</c:v>
                </c:pt>
                <c:pt idx="2">
                  <c:v>168.58</c:v>
                </c:pt>
                <c:pt idx="3">
                  <c:v>304.82</c:v>
                </c:pt>
                <c:pt idx="4">
                  <c:v>207.86</c:v>
                </c:pt>
              </c:numCache>
            </c:numRef>
          </c:val>
          <c:extLst>
            <c:ext xmlns:c16="http://schemas.microsoft.com/office/drawing/2014/chart" uri="{C3380CC4-5D6E-409C-BE32-E72D297353CC}">
              <c16:uniqueId val="{00000000-794E-42E4-BBF9-3985F700D27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794E-42E4-BBF9-3985F700D27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山陽小野田市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60209</v>
      </c>
      <c r="AM8" s="42"/>
      <c r="AN8" s="42"/>
      <c r="AO8" s="42"/>
      <c r="AP8" s="42"/>
      <c r="AQ8" s="42"/>
      <c r="AR8" s="42"/>
      <c r="AS8" s="42"/>
      <c r="AT8" s="35">
        <f>データ!T6</f>
        <v>133.09</v>
      </c>
      <c r="AU8" s="35"/>
      <c r="AV8" s="35"/>
      <c r="AW8" s="35"/>
      <c r="AX8" s="35"/>
      <c r="AY8" s="35"/>
      <c r="AZ8" s="35"/>
      <c r="BA8" s="35"/>
      <c r="BB8" s="35">
        <f>データ!U6</f>
        <v>452.39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73.27</v>
      </c>
      <c r="J10" s="35"/>
      <c r="K10" s="35"/>
      <c r="L10" s="35"/>
      <c r="M10" s="35"/>
      <c r="N10" s="35"/>
      <c r="O10" s="35"/>
      <c r="P10" s="35">
        <f>データ!P6</f>
        <v>0.46</v>
      </c>
      <c r="Q10" s="35"/>
      <c r="R10" s="35"/>
      <c r="S10" s="35"/>
      <c r="T10" s="35"/>
      <c r="U10" s="35"/>
      <c r="V10" s="35"/>
      <c r="W10" s="35">
        <f>データ!Q6</f>
        <v>93.89</v>
      </c>
      <c r="X10" s="35"/>
      <c r="Y10" s="35"/>
      <c r="Z10" s="35"/>
      <c r="AA10" s="35"/>
      <c r="AB10" s="35"/>
      <c r="AC10" s="35"/>
      <c r="AD10" s="42">
        <f>データ!R6</f>
        <v>3399</v>
      </c>
      <c r="AE10" s="42"/>
      <c r="AF10" s="42"/>
      <c r="AG10" s="42"/>
      <c r="AH10" s="42"/>
      <c r="AI10" s="42"/>
      <c r="AJ10" s="42"/>
      <c r="AK10" s="2"/>
      <c r="AL10" s="42">
        <f>データ!V6</f>
        <v>276</v>
      </c>
      <c r="AM10" s="42"/>
      <c r="AN10" s="42"/>
      <c r="AO10" s="42"/>
      <c r="AP10" s="42"/>
      <c r="AQ10" s="42"/>
      <c r="AR10" s="42"/>
      <c r="AS10" s="42"/>
      <c r="AT10" s="35">
        <f>データ!W6</f>
        <v>0.19</v>
      </c>
      <c r="AU10" s="35"/>
      <c r="AV10" s="35"/>
      <c r="AW10" s="35"/>
      <c r="AX10" s="35"/>
      <c r="AY10" s="35"/>
      <c r="AZ10" s="35"/>
      <c r="BA10" s="35"/>
      <c r="BB10" s="35">
        <f>データ!X6</f>
        <v>1452.63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Oyr8P2t0FAbUrvYPRVIosZL8lX7qxHJWufGH8IwTBrqdm/K4vOjYIAE+MHvxWx/H4FDNlzgDj7W9uiH95ZCH6w==" saltValue="L5O8gLQG+tkYLYUsKs2Ts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352161</v>
      </c>
      <c r="D6" s="19">
        <f t="shared" si="3"/>
        <v>46</v>
      </c>
      <c r="E6" s="19">
        <f t="shared" si="3"/>
        <v>17</v>
      </c>
      <c r="F6" s="19">
        <f t="shared" si="3"/>
        <v>5</v>
      </c>
      <c r="G6" s="19">
        <f t="shared" si="3"/>
        <v>0</v>
      </c>
      <c r="H6" s="19" t="str">
        <f t="shared" si="3"/>
        <v>山口県　山陽小野田市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73.27</v>
      </c>
      <c r="P6" s="20">
        <f t="shared" si="3"/>
        <v>0.46</v>
      </c>
      <c r="Q6" s="20">
        <f t="shared" si="3"/>
        <v>93.89</v>
      </c>
      <c r="R6" s="20">
        <f t="shared" si="3"/>
        <v>3399</v>
      </c>
      <c r="S6" s="20">
        <f t="shared" si="3"/>
        <v>60209</v>
      </c>
      <c r="T6" s="20">
        <f t="shared" si="3"/>
        <v>133.09</v>
      </c>
      <c r="U6" s="20">
        <f t="shared" si="3"/>
        <v>452.39</v>
      </c>
      <c r="V6" s="20">
        <f t="shared" si="3"/>
        <v>276</v>
      </c>
      <c r="W6" s="20">
        <f t="shared" si="3"/>
        <v>0.19</v>
      </c>
      <c r="X6" s="20">
        <f t="shared" si="3"/>
        <v>1452.63</v>
      </c>
      <c r="Y6" s="21" t="str">
        <f>IF(Y7="",NA(),Y7)</f>
        <v>-</v>
      </c>
      <c r="Z6" s="21">
        <f t="shared" ref="Z6:AH6" si="4">IF(Z7="",NA(),Z7)</f>
        <v>100.94</v>
      </c>
      <c r="AA6" s="21">
        <f t="shared" si="4"/>
        <v>99.99</v>
      </c>
      <c r="AB6" s="21">
        <f t="shared" si="4"/>
        <v>100</v>
      </c>
      <c r="AC6" s="21">
        <f t="shared" si="4"/>
        <v>100</v>
      </c>
      <c r="AD6" s="21" t="str">
        <f t="shared" si="4"/>
        <v>-</v>
      </c>
      <c r="AE6" s="21">
        <f t="shared" si="4"/>
        <v>103.6</v>
      </c>
      <c r="AF6" s="21">
        <f t="shared" si="4"/>
        <v>106.37</v>
      </c>
      <c r="AG6" s="21">
        <f t="shared" si="4"/>
        <v>106.07</v>
      </c>
      <c r="AH6" s="21">
        <f t="shared" si="4"/>
        <v>105.5</v>
      </c>
      <c r="AI6" s="20" t="str">
        <f>IF(AI7="","",IF(AI7="-","【-】","【"&amp;SUBSTITUTE(TEXT(AI7,"#,##0.00"),"-","△")&amp;"】"))</f>
        <v>【103.61】</v>
      </c>
      <c r="AJ6" s="21" t="str">
        <f>IF(AJ7="",NA(),AJ7)</f>
        <v>-</v>
      </c>
      <c r="AK6" s="20">
        <f t="shared" ref="AK6:AS6" si="5">IF(AK7="",NA(),AK7)</f>
        <v>0</v>
      </c>
      <c r="AL6" s="20">
        <f t="shared" si="5"/>
        <v>0</v>
      </c>
      <c r="AM6" s="20">
        <f t="shared" si="5"/>
        <v>0</v>
      </c>
      <c r="AN6" s="20">
        <f t="shared" si="5"/>
        <v>0</v>
      </c>
      <c r="AO6" s="21" t="str">
        <f t="shared" si="5"/>
        <v>-</v>
      </c>
      <c r="AP6" s="21">
        <f t="shared" si="5"/>
        <v>193.99</v>
      </c>
      <c r="AQ6" s="21">
        <f t="shared" si="5"/>
        <v>139.02000000000001</v>
      </c>
      <c r="AR6" s="21">
        <f t="shared" si="5"/>
        <v>132.04</v>
      </c>
      <c r="AS6" s="21">
        <f t="shared" si="5"/>
        <v>145.43</v>
      </c>
      <c r="AT6" s="20" t="str">
        <f>IF(AT7="","",IF(AT7="-","【-】","【"&amp;SUBSTITUTE(TEXT(AT7,"#,##0.00"),"-","△")&amp;"】"))</f>
        <v>【133.62】</v>
      </c>
      <c r="AU6" s="21" t="str">
        <f>IF(AU7="",NA(),AU7)</f>
        <v>-</v>
      </c>
      <c r="AV6" s="21">
        <f t="shared" ref="AV6:BD6" si="6">IF(AV7="",NA(),AV7)</f>
        <v>9.77</v>
      </c>
      <c r="AW6" s="21">
        <f t="shared" si="6"/>
        <v>17.23</v>
      </c>
      <c r="AX6" s="21">
        <f t="shared" si="6"/>
        <v>23.29</v>
      </c>
      <c r="AY6" s="21">
        <f t="shared" si="6"/>
        <v>50.35</v>
      </c>
      <c r="AZ6" s="21" t="str">
        <f t="shared" si="6"/>
        <v>-</v>
      </c>
      <c r="BA6" s="21">
        <f t="shared" si="6"/>
        <v>26.99</v>
      </c>
      <c r="BB6" s="21">
        <f t="shared" si="6"/>
        <v>29.13</v>
      </c>
      <c r="BC6" s="21">
        <f t="shared" si="6"/>
        <v>35.69</v>
      </c>
      <c r="BD6" s="21">
        <f t="shared" si="6"/>
        <v>38.4</v>
      </c>
      <c r="BE6" s="20" t="str">
        <f>IF(BE7="","",IF(BE7="-","【-】","【"&amp;SUBSTITUTE(TEXT(BE7,"#,##0.00"),"-","△")&amp;"】"))</f>
        <v>【36.94】</v>
      </c>
      <c r="BF6" s="21" t="str">
        <f>IF(BF7="",NA(),BF7)</f>
        <v>-</v>
      </c>
      <c r="BG6" s="21">
        <f t="shared" ref="BG6:BO6" si="7">IF(BG7="",NA(),BG7)</f>
        <v>425.67</v>
      </c>
      <c r="BH6" s="21">
        <f t="shared" si="7"/>
        <v>252.01</v>
      </c>
      <c r="BI6" s="21">
        <f t="shared" si="7"/>
        <v>456.36</v>
      </c>
      <c r="BJ6" s="21">
        <f t="shared" si="7"/>
        <v>552.03</v>
      </c>
      <c r="BK6" s="21" t="str">
        <f t="shared" si="7"/>
        <v>-</v>
      </c>
      <c r="BL6" s="21">
        <f t="shared" si="7"/>
        <v>826.83</v>
      </c>
      <c r="BM6" s="21">
        <f t="shared" si="7"/>
        <v>867.83</v>
      </c>
      <c r="BN6" s="21">
        <f t="shared" si="7"/>
        <v>791.76</v>
      </c>
      <c r="BO6" s="21">
        <f t="shared" si="7"/>
        <v>900.82</v>
      </c>
      <c r="BP6" s="20" t="str">
        <f>IF(BP7="","",IF(BP7="-","【-】","【"&amp;SUBSTITUTE(TEXT(BP7,"#,##0.00"),"-","△")&amp;"】"))</f>
        <v>【809.19】</v>
      </c>
      <c r="BQ6" s="21" t="str">
        <f>IF(BQ7="",NA(),BQ7)</f>
        <v>-</v>
      </c>
      <c r="BR6" s="21">
        <f t="shared" ref="BR6:BZ6" si="8">IF(BR7="",NA(),BR7)</f>
        <v>100</v>
      </c>
      <c r="BS6" s="21">
        <f t="shared" si="8"/>
        <v>100</v>
      </c>
      <c r="BT6" s="21">
        <f t="shared" si="8"/>
        <v>55.66</v>
      </c>
      <c r="BU6" s="21">
        <f t="shared" si="8"/>
        <v>81.209999999999994</v>
      </c>
      <c r="BV6" s="21" t="str">
        <f t="shared" si="8"/>
        <v>-</v>
      </c>
      <c r="BW6" s="21">
        <f t="shared" si="8"/>
        <v>57.31</v>
      </c>
      <c r="BX6" s="21">
        <f t="shared" si="8"/>
        <v>57.08</v>
      </c>
      <c r="BY6" s="21">
        <f t="shared" si="8"/>
        <v>56.26</v>
      </c>
      <c r="BZ6" s="21">
        <f t="shared" si="8"/>
        <v>52.94</v>
      </c>
      <c r="CA6" s="20" t="str">
        <f>IF(CA7="","",IF(CA7="-","【-】","【"&amp;SUBSTITUTE(TEXT(CA7,"#,##0.00"),"-","△")&amp;"】"))</f>
        <v>【57.02】</v>
      </c>
      <c r="CB6" s="21" t="str">
        <f>IF(CB7="",NA(),CB7)</f>
        <v>-</v>
      </c>
      <c r="CC6" s="21">
        <f t="shared" ref="CC6:CK6" si="9">IF(CC7="",NA(),CC7)</f>
        <v>167.28</v>
      </c>
      <c r="CD6" s="21">
        <f t="shared" si="9"/>
        <v>168.58</v>
      </c>
      <c r="CE6" s="21">
        <f t="shared" si="9"/>
        <v>304.82</v>
      </c>
      <c r="CF6" s="21">
        <f t="shared" si="9"/>
        <v>207.86</v>
      </c>
      <c r="CG6" s="21" t="str">
        <f t="shared" si="9"/>
        <v>-</v>
      </c>
      <c r="CH6" s="21">
        <f t="shared" si="9"/>
        <v>273.52</v>
      </c>
      <c r="CI6" s="21">
        <f t="shared" si="9"/>
        <v>274.99</v>
      </c>
      <c r="CJ6" s="21">
        <f t="shared" si="9"/>
        <v>282.08999999999997</v>
      </c>
      <c r="CK6" s="21">
        <f t="shared" si="9"/>
        <v>303.27999999999997</v>
      </c>
      <c r="CL6" s="20" t="str">
        <f>IF(CL7="","",IF(CL7="-","【-】","【"&amp;SUBSTITUTE(TEXT(CL7,"#,##0.00"),"-","△")&amp;"】"))</f>
        <v>【273.68】</v>
      </c>
      <c r="CM6" s="21" t="str">
        <f>IF(CM7="",NA(),CM7)</f>
        <v>-</v>
      </c>
      <c r="CN6" s="21">
        <f t="shared" ref="CN6:CV6" si="10">IF(CN7="",NA(),CN7)</f>
        <v>20.73</v>
      </c>
      <c r="CO6" s="21">
        <f t="shared" si="10"/>
        <v>20.37</v>
      </c>
      <c r="CP6" s="21">
        <f t="shared" si="10"/>
        <v>18.34</v>
      </c>
      <c r="CQ6" s="21">
        <f t="shared" si="10"/>
        <v>17.84</v>
      </c>
      <c r="CR6" s="21" t="str">
        <f t="shared" si="10"/>
        <v>-</v>
      </c>
      <c r="CS6" s="21">
        <f t="shared" si="10"/>
        <v>50.14</v>
      </c>
      <c r="CT6" s="21">
        <f t="shared" si="10"/>
        <v>54.83</v>
      </c>
      <c r="CU6" s="21">
        <f t="shared" si="10"/>
        <v>66.53</v>
      </c>
      <c r="CV6" s="21">
        <f t="shared" si="10"/>
        <v>52.35</v>
      </c>
      <c r="CW6" s="20" t="str">
        <f>IF(CW7="","",IF(CW7="-","【-】","【"&amp;SUBSTITUTE(TEXT(CW7,"#,##0.00"),"-","△")&amp;"】"))</f>
        <v>【52.55】</v>
      </c>
      <c r="CX6" s="21" t="str">
        <f>IF(CX7="",NA(),CX7)</f>
        <v>-</v>
      </c>
      <c r="CY6" s="21">
        <f t="shared" ref="CY6:DG6" si="11">IF(CY7="",NA(),CY7)</f>
        <v>92.55</v>
      </c>
      <c r="CZ6" s="21">
        <f t="shared" si="11"/>
        <v>92.47</v>
      </c>
      <c r="DA6" s="21">
        <f t="shared" si="11"/>
        <v>89.16</v>
      </c>
      <c r="DB6" s="21">
        <f t="shared" si="11"/>
        <v>89.49</v>
      </c>
      <c r="DC6" s="21" t="str">
        <f t="shared" si="11"/>
        <v>-</v>
      </c>
      <c r="DD6" s="21">
        <f t="shared" si="11"/>
        <v>84.98</v>
      </c>
      <c r="DE6" s="21">
        <f t="shared" si="11"/>
        <v>84.7</v>
      </c>
      <c r="DF6" s="21">
        <f t="shared" si="11"/>
        <v>84.67</v>
      </c>
      <c r="DG6" s="21">
        <f t="shared" si="11"/>
        <v>84.39</v>
      </c>
      <c r="DH6" s="20" t="str">
        <f>IF(DH7="","",IF(DH7="-","【-】","【"&amp;SUBSTITUTE(TEXT(DH7,"#,##0.00"),"-","△")&amp;"】"))</f>
        <v>【87.30】</v>
      </c>
      <c r="DI6" s="21" t="str">
        <f>IF(DI7="",NA(),DI7)</f>
        <v>-</v>
      </c>
      <c r="DJ6" s="21">
        <f t="shared" ref="DJ6:DR6" si="12">IF(DJ7="",NA(),DJ7)</f>
        <v>53.91</v>
      </c>
      <c r="DK6" s="21">
        <f t="shared" si="12"/>
        <v>55.39</v>
      </c>
      <c r="DL6" s="21">
        <f t="shared" si="12"/>
        <v>58.64</v>
      </c>
      <c r="DM6" s="21">
        <f t="shared" si="12"/>
        <v>59.95</v>
      </c>
      <c r="DN6" s="21" t="str">
        <f t="shared" si="12"/>
        <v>-</v>
      </c>
      <c r="DO6" s="21">
        <f t="shared" si="12"/>
        <v>23.06</v>
      </c>
      <c r="DP6" s="21">
        <f t="shared" si="12"/>
        <v>20.34</v>
      </c>
      <c r="DQ6" s="21">
        <f t="shared" si="12"/>
        <v>21.85</v>
      </c>
      <c r="DR6" s="21">
        <f t="shared" si="12"/>
        <v>25.19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352161</v>
      </c>
      <c r="D7" s="23">
        <v>46</v>
      </c>
      <c r="E7" s="23">
        <v>17</v>
      </c>
      <c r="F7" s="23">
        <v>5</v>
      </c>
      <c r="G7" s="23">
        <v>0</v>
      </c>
      <c r="H7" s="23" t="s">
        <v>96</v>
      </c>
      <c r="I7" s="23" t="s">
        <v>97</v>
      </c>
      <c r="J7" s="23" t="s">
        <v>98</v>
      </c>
      <c r="K7" s="23" t="s">
        <v>99</v>
      </c>
      <c r="L7" s="23" t="s">
        <v>100</v>
      </c>
      <c r="M7" s="23" t="s">
        <v>101</v>
      </c>
      <c r="N7" s="24" t="s">
        <v>102</v>
      </c>
      <c r="O7" s="24">
        <v>73.27</v>
      </c>
      <c r="P7" s="24">
        <v>0.46</v>
      </c>
      <c r="Q7" s="24">
        <v>93.89</v>
      </c>
      <c r="R7" s="24">
        <v>3399</v>
      </c>
      <c r="S7" s="24">
        <v>60209</v>
      </c>
      <c r="T7" s="24">
        <v>133.09</v>
      </c>
      <c r="U7" s="24">
        <v>452.39</v>
      </c>
      <c r="V7" s="24">
        <v>276</v>
      </c>
      <c r="W7" s="24">
        <v>0.19</v>
      </c>
      <c r="X7" s="24">
        <v>1452.63</v>
      </c>
      <c r="Y7" s="24" t="s">
        <v>102</v>
      </c>
      <c r="Z7" s="24">
        <v>100.94</v>
      </c>
      <c r="AA7" s="24">
        <v>99.99</v>
      </c>
      <c r="AB7" s="24">
        <v>100</v>
      </c>
      <c r="AC7" s="24">
        <v>100</v>
      </c>
      <c r="AD7" s="24" t="s">
        <v>102</v>
      </c>
      <c r="AE7" s="24">
        <v>103.6</v>
      </c>
      <c r="AF7" s="24">
        <v>106.37</v>
      </c>
      <c r="AG7" s="24">
        <v>106.07</v>
      </c>
      <c r="AH7" s="24">
        <v>105.5</v>
      </c>
      <c r="AI7" s="24">
        <v>103.61</v>
      </c>
      <c r="AJ7" s="24" t="s">
        <v>102</v>
      </c>
      <c r="AK7" s="24">
        <v>0</v>
      </c>
      <c r="AL7" s="24">
        <v>0</v>
      </c>
      <c r="AM7" s="24">
        <v>0</v>
      </c>
      <c r="AN7" s="24">
        <v>0</v>
      </c>
      <c r="AO7" s="24" t="s">
        <v>102</v>
      </c>
      <c r="AP7" s="24">
        <v>193.99</v>
      </c>
      <c r="AQ7" s="24">
        <v>139.02000000000001</v>
      </c>
      <c r="AR7" s="24">
        <v>132.04</v>
      </c>
      <c r="AS7" s="24">
        <v>145.43</v>
      </c>
      <c r="AT7" s="24">
        <v>133.62</v>
      </c>
      <c r="AU7" s="24" t="s">
        <v>102</v>
      </c>
      <c r="AV7" s="24">
        <v>9.77</v>
      </c>
      <c r="AW7" s="24">
        <v>17.23</v>
      </c>
      <c r="AX7" s="24">
        <v>23.29</v>
      </c>
      <c r="AY7" s="24">
        <v>50.35</v>
      </c>
      <c r="AZ7" s="24" t="s">
        <v>102</v>
      </c>
      <c r="BA7" s="24">
        <v>26.99</v>
      </c>
      <c r="BB7" s="24">
        <v>29.13</v>
      </c>
      <c r="BC7" s="24">
        <v>35.69</v>
      </c>
      <c r="BD7" s="24">
        <v>38.4</v>
      </c>
      <c r="BE7" s="24">
        <v>36.94</v>
      </c>
      <c r="BF7" s="24" t="s">
        <v>102</v>
      </c>
      <c r="BG7" s="24">
        <v>425.67</v>
      </c>
      <c r="BH7" s="24">
        <v>252.01</v>
      </c>
      <c r="BI7" s="24">
        <v>456.36</v>
      </c>
      <c r="BJ7" s="24">
        <v>552.03</v>
      </c>
      <c r="BK7" s="24" t="s">
        <v>102</v>
      </c>
      <c r="BL7" s="24">
        <v>826.83</v>
      </c>
      <c r="BM7" s="24">
        <v>867.83</v>
      </c>
      <c r="BN7" s="24">
        <v>791.76</v>
      </c>
      <c r="BO7" s="24">
        <v>900.82</v>
      </c>
      <c r="BP7" s="24">
        <v>809.19</v>
      </c>
      <c r="BQ7" s="24" t="s">
        <v>102</v>
      </c>
      <c r="BR7" s="24">
        <v>100</v>
      </c>
      <c r="BS7" s="24">
        <v>100</v>
      </c>
      <c r="BT7" s="24">
        <v>55.66</v>
      </c>
      <c r="BU7" s="24">
        <v>81.209999999999994</v>
      </c>
      <c r="BV7" s="24" t="s">
        <v>102</v>
      </c>
      <c r="BW7" s="24">
        <v>57.31</v>
      </c>
      <c r="BX7" s="24">
        <v>57.08</v>
      </c>
      <c r="BY7" s="24">
        <v>56.26</v>
      </c>
      <c r="BZ7" s="24">
        <v>52.94</v>
      </c>
      <c r="CA7" s="24">
        <v>57.02</v>
      </c>
      <c r="CB7" s="24" t="s">
        <v>102</v>
      </c>
      <c r="CC7" s="24">
        <v>167.28</v>
      </c>
      <c r="CD7" s="24">
        <v>168.58</v>
      </c>
      <c r="CE7" s="24">
        <v>304.82</v>
      </c>
      <c r="CF7" s="24">
        <v>207.86</v>
      </c>
      <c r="CG7" s="24" t="s">
        <v>102</v>
      </c>
      <c r="CH7" s="24">
        <v>273.52</v>
      </c>
      <c r="CI7" s="24">
        <v>274.99</v>
      </c>
      <c r="CJ7" s="24">
        <v>282.08999999999997</v>
      </c>
      <c r="CK7" s="24">
        <v>303.27999999999997</v>
      </c>
      <c r="CL7" s="24">
        <v>273.68</v>
      </c>
      <c r="CM7" s="24" t="s">
        <v>102</v>
      </c>
      <c r="CN7" s="24">
        <v>20.73</v>
      </c>
      <c r="CO7" s="24">
        <v>20.37</v>
      </c>
      <c r="CP7" s="24">
        <v>18.34</v>
      </c>
      <c r="CQ7" s="24">
        <v>17.84</v>
      </c>
      <c r="CR7" s="24" t="s">
        <v>102</v>
      </c>
      <c r="CS7" s="24">
        <v>50.14</v>
      </c>
      <c r="CT7" s="24">
        <v>54.83</v>
      </c>
      <c r="CU7" s="24">
        <v>66.53</v>
      </c>
      <c r="CV7" s="24">
        <v>52.35</v>
      </c>
      <c r="CW7" s="24">
        <v>52.55</v>
      </c>
      <c r="CX7" s="24" t="s">
        <v>102</v>
      </c>
      <c r="CY7" s="24">
        <v>92.55</v>
      </c>
      <c r="CZ7" s="24">
        <v>92.47</v>
      </c>
      <c r="DA7" s="24">
        <v>89.16</v>
      </c>
      <c r="DB7" s="24">
        <v>89.49</v>
      </c>
      <c r="DC7" s="24" t="s">
        <v>102</v>
      </c>
      <c r="DD7" s="24">
        <v>84.98</v>
      </c>
      <c r="DE7" s="24">
        <v>84.7</v>
      </c>
      <c r="DF7" s="24">
        <v>84.67</v>
      </c>
      <c r="DG7" s="24">
        <v>84.39</v>
      </c>
      <c r="DH7" s="24">
        <v>87.3</v>
      </c>
      <c r="DI7" s="24" t="s">
        <v>102</v>
      </c>
      <c r="DJ7" s="24">
        <v>53.91</v>
      </c>
      <c r="DK7" s="24">
        <v>55.39</v>
      </c>
      <c r="DL7" s="24">
        <v>58.64</v>
      </c>
      <c r="DM7" s="24">
        <v>59.95</v>
      </c>
      <c r="DN7" s="24" t="s">
        <v>102</v>
      </c>
      <c r="DO7" s="24">
        <v>23.06</v>
      </c>
      <c r="DP7" s="24">
        <v>20.34</v>
      </c>
      <c r="DQ7" s="24">
        <v>21.85</v>
      </c>
      <c r="DR7" s="24">
        <v>25.19</v>
      </c>
      <c r="DS7" s="24">
        <v>27.11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城戸　佳樹</cp:lastModifiedBy>
  <dcterms:created xsi:type="dcterms:W3CDTF">2023-12-12T01:04:05Z</dcterms:created>
  <dcterms:modified xsi:type="dcterms:W3CDTF">2024-02-19T02:25:34Z</dcterms:modified>
  <cp:category/>
</cp:coreProperties>
</file>