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L:\総合政策部\財政課\73_公営企業\令和05年度\20240117　公営企業に係る経営比較分析表（令和４年度決算）の分析等について\05_県より修正依頼\03_県提出\"/>
    </mc:Choice>
  </mc:AlternateContent>
  <xr:revisionPtr revIDLastSave="0" documentId="8_{F6C99CB6-9341-4097-98DE-AF8FDAC173A7}" xr6:coauthVersionLast="36" xr6:coauthVersionMax="36" xr10:uidLastSave="{00000000-0000-0000-0000-000000000000}"/>
  <workbookProtection workbookAlgorithmName="SHA-512" workbookHashValue="0/pUfv4DnZn91SOaJBEY5Fxx521nTM2Hhko+lH+cVSAMM2XUzbF5Y7K4WDLLOSpiSRomxBkzhR0DjkcvBUgH7A==" workbookSaltValue="t1cNRTTnNTEFV/ooZC+0f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AL10" i="4"/>
  <c r="AD10" i="4"/>
  <c r="P10" i="4"/>
  <c r="B10" i="4"/>
  <c r="AD8" i="4"/>
  <c r="W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<sst xmlns="http://schemas.openxmlformats.org/spreadsheetml/2006/main" count="236" uniqueCount="118">
  <si>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</si>
  <si>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</si>
  <si>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</si>
  <si>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</si>
  <si>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</si>
  <si>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</si>
  <si>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</si>
  <si>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</si>
  <si>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</si>
  <si>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</si>
  <si>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</si>
  <si>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</si>
  <si>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</si>
  <si>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</si>
  <si>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</si>
  <si>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</si>
  <si>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</si>
  <si>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</si>
  <si>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</si>
  <si>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</si>
  <si>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</si>
  <si>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</si>
  <si>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</si>
  <si>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</si>
  <si>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</si>
  <si>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</si>
  <si>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</si>
  <si>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</si>
  <si>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</si>
  <si>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</si>
  <si>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</si>
  <si>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</si>
  <si>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</si>
  <si>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</si>
  <si>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</si>
  <si>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</si>
  <si>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</si>
  <si>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</si>
  <si>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</si>
  <si>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</si>
  <si>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</si>
  <si>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</si>
  <si>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</si>
  <si>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</si>
  <si>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</si>
  <si>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</si>
  <si>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</si>
  <si>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</si>
  <si>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</si>
  <si>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</si>
  <si>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</si>
  <si>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</si>
  <si>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</si>
  <si>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</si>
  <si>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</si>
  <si>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</si>
  <si>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</si>
  <si>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</si>
  <si>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</si>
  <si>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</si>
  <si>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</si>
  <si>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</si>
  <si>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</si>
  <si>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</si>
  <si>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</si>
  <si>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</si>
  <si>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</si>
  <si>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</si>
  <si>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</si>
  <si>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</si>
  <si>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</si>
  <si>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</si>
  <si>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</si>
  <si>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</si>
  <si>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</si>
  <si>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</si>
  <si>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</si>
  <si>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</si>
  <si>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</si>
  <si>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</si>
  <si>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</si>
  <si>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</si>
  <si>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</si>
  <si>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</si>
  <si>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</si>
  <si>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</si>
  <si>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</si>
  <si>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</si>
  <si>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</si>
  <si>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</si>
  <si>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</si>
  <si>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</si>
  <si>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</si>
  <si>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</si>
  <si>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</si>
  <si>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</si>
  <si>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</si>
  <si>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</si>
  <si>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</si>
  <si>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</si>
  <si>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</si>
  <si>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</si>
  <si>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</si>
  <si>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</si>
  <si>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</si>
  <si>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</si>
  <si>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</si>
  <si>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</si>
  <si>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</si>
  <si>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</si>
  <si>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</si>
  <si>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</si>
  <si>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</si>
  <si>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</si>
  <si>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</si>
  <si>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本市と山陽小野田市の水道水源である小野湖の水質保全も目的とした事業であるため、収益でまかなえない費用は一般会計で賄っている。
　老朽化に伴う施設の改築は、機能強化事業として国庫補助を活用しているが、改築による企業債の増加や人口減少による使用料収入の減収が見込まれるため、汚水処理費（維持管理費）の縮減や水洗化の促進、収納率向上による料金収入の増になお一層努力していく。</t>
    <rPh sb="69" eb="70">
      <t>トモナ</t>
    </rPh>
    <rPh sb="100" eb="102">
      <t>カイチク</t>
    </rPh>
    <rPh sb="176" eb="178">
      <t>イッソウ</t>
    </rPh>
    <rPh sb="178" eb="180">
      <t>ドリョク</t>
    </rPh>
    <phoneticPr fontId="4"/>
  </si>
  <si>
    <t>①収益的収支比率は、総収益（使用料収入）の減少し、かつ総費用（需用費等）の増加しているが、により減少している。
④企業債残高対事業規模比率は、前年に比べ地方債償還額は増加したが、今後も施設更新等投資案件があり、必ずしも残高が減少する訳ではないため、使用料回収率を上げ比率減少に努めたい。
⑤経費回収率は、使用料収入は減少しているが、処理水量の減少に伴う汚水処理費の減少率が大きいため若干増加した。
⑥汚水処理原価は、有収水量は減少しているが、処理水量の減少に伴う汚水処理費の減少率が大きいため若干減少した。
⑦施設利用率は、人口減少に伴う有収水量の減少により低下している。将来的には施設規模の縮小を視野に入れざるを得ないと思われる。
⑧水洗化率は、類似団体平均値を上回る高い数値を保っている。100％を目標にさらなる水洗化率の上昇に努める。
①及び⑤について、需用費の抑制については不可効力な一面があり困難であるため、使用料の回収率の増加に努めたい。</t>
    <rPh sb="10" eb="13">
      <t>ソウシュウエキ</t>
    </rPh>
    <rPh sb="14" eb="19">
      <t>シヨウリョウシュウニュウ</t>
    </rPh>
    <rPh sb="21" eb="23">
      <t>ゲンショウ</t>
    </rPh>
    <rPh sb="27" eb="30">
      <t>ソウヒヨウ</t>
    </rPh>
    <rPh sb="31" eb="34">
      <t>ジュヨウヒ</t>
    </rPh>
    <rPh sb="34" eb="35">
      <t>トウ</t>
    </rPh>
    <rPh sb="37" eb="39">
      <t>ゾウカ</t>
    </rPh>
    <rPh sb="48" eb="50">
      <t>ゲンショウ</t>
    </rPh>
    <rPh sb="71" eb="73">
      <t>ゼンネン</t>
    </rPh>
    <rPh sb="74" eb="75">
      <t>クラ</t>
    </rPh>
    <rPh sb="76" eb="79">
      <t>チホウサイ</t>
    </rPh>
    <rPh sb="79" eb="81">
      <t>ショウカン</t>
    </rPh>
    <rPh sb="81" eb="82">
      <t>ガク</t>
    </rPh>
    <rPh sb="83" eb="85">
      <t>ゾウカ</t>
    </rPh>
    <rPh sb="89" eb="91">
      <t>コンゴ</t>
    </rPh>
    <rPh sb="92" eb="94">
      <t>シセツ</t>
    </rPh>
    <rPh sb="94" eb="97">
      <t>コウシントウ</t>
    </rPh>
    <rPh sb="105" eb="106">
      <t>カナラ</t>
    </rPh>
    <rPh sb="109" eb="111">
      <t>ザンダカ</t>
    </rPh>
    <rPh sb="112" eb="114">
      <t>ゲンショウ</t>
    </rPh>
    <rPh sb="116" eb="117">
      <t>ワケ</t>
    </rPh>
    <rPh sb="124" eb="127">
      <t>シヨウリョウ</t>
    </rPh>
    <rPh sb="131" eb="132">
      <t>ア</t>
    </rPh>
    <rPh sb="133" eb="137">
      <t>ヒリツゲンショウ</t>
    </rPh>
    <rPh sb="138" eb="139">
      <t>ツト</t>
    </rPh>
    <rPh sb="166" eb="168">
      <t>ショリ</t>
    </rPh>
    <rPh sb="168" eb="170">
      <t>スイリョウ</t>
    </rPh>
    <rPh sb="186" eb="187">
      <t>オオ</t>
    </rPh>
    <rPh sb="191" eb="193">
      <t>ジャッカン</t>
    </rPh>
    <rPh sb="193" eb="195">
      <t>ゾウカ</t>
    </rPh>
    <rPh sb="237" eb="240">
      <t>ゲンショウリツ</t>
    </rPh>
    <rPh sb="241" eb="242">
      <t>オオ</t>
    </rPh>
    <rPh sb="262" eb="266">
      <t>ジンコウゲンショウ</t>
    </rPh>
    <rPh sb="267" eb="268">
      <t>トモナ</t>
    </rPh>
    <rPh sb="274" eb="276">
      <t>ゲンショウ</t>
    </rPh>
    <rPh sb="279" eb="281">
      <t>テイカ</t>
    </rPh>
    <rPh sb="286" eb="289">
      <t>ショウライテキ</t>
    </rPh>
    <rPh sb="296" eb="298">
      <t>シュクショウ</t>
    </rPh>
    <rPh sb="372" eb="373">
      <t>オヨ</t>
    </rPh>
    <phoneticPr fontId="4"/>
  </si>
  <si>
    <t xml:space="preserve"> 本市の農業集落排水施設は、平成8年度から平成16年度にかけ供用開始し、事業は完了している。
　処理施設は適正に維持管理を行ってきたが、老朽化等に伴い躯体及び機器等の機能低下がみられたため、平成26年度より機能強化事業に着手し平成29年度で完了した。
　令和2年度から、地方創生汚水処理施設整備推進交付金を活用して、処理場の一部統合及び機器更新等を行っている。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</si>
</sst>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F7-48E3-950E-61D6230C35F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FF7-48E3-950E-61D6230C35F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30.53</c:v>
                </c:pt>
                <c:pt idx="1">
                  <c:v>30.09</c:v>
                </c:pt>
                <c:pt idx="2">
                  <c:v>30.53</c:v>
                </c:pt>
                <c:pt idx="3">
                  <c:v>30.53</c:v>
                </c:pt>
                <c:pt idx="4">
                  <c:v>27.06</c:v>
                </c:pt>
              </c:numCache>
            </c:numRef>
          </c:val>
          <c:extLst>
            <c:ext xmlns:c16="http://schemas.microsoft.com/office/drawing/2014/chart" uri="{C3380CC4-5D6E-409C-BE32-E72D297353CC}">
              <c16:uniqueId val="{00000000-16E4-4EB9-9514-1F6EABEA42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16E4-4EB9-9514-1F6EABEA42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94.63</c:v>
                </c:pt>
                <c:pt idx="1">
                  <c:v>94.81</c:v>
                </c:pt>
                <c:pt idx="2">
                  <c:v>94.6</c:v>
                </c:pt>
                <c:pt idx="3">
                  <c:v>94.66</c:v>
                </c:pt>
                <c:pt idx="4">
                  <c:v>94.64</c:v>
                </c:pt>
              </c:numCache>
            </c:numRef>
          </c:val>
          <c:extLst>
            <c:ext xmlns:c16="http://schemas.microsoft.com/office/drawing/2014/chart" uri="{C3380CC4-5D6E-409C-BE32-E72D297353CC}">
              <c16:uniqueId val="{00000000-0B6C-440E-878A-9A051C6CC68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0B6C-440E-878A-9A051C6CC68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77.599999999999994</c:v>
                </c:pt>
                <c:pt idx="1">
                  <c:v>77.03</c:v>
                </c:pt>
                <c:pt idx="2">
                  <c:v>77.3</c:v>
                </c:pt>
                <c:pt idx="3">
                  <c:v>76.069999999999993</c:v>
                </c:pt>
                <c:pt idx="4">
                  <c:v>75.78</c:v>
                </c:pt>
              </c:numCache>
            </c:numRef>
          </c:val>
          <c:extLst>
            <c:ext xmlns:c16="http://schemas.microsoft.com/office/drawing/2014/chart" uri="{C3380CC4-5D6E-409C-BE32-E72D297353CC}">
              <c16:uniqueId val="{00000000-9997-4AD7-AA01-5ADED508B1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97-4AD7-AA01-5ADED508B1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2A-4008-BB5B-415B11E21B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2A-4008-BB5B-415B11E21B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AE-4085-A41B-7BB354D9384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AE-4085-A41B-7BB354D9384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38-4CD2-99B4-EE71708914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38-4CD2-99B4-EE71708914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E2-4F83-AAD3-1D38D8B47CB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E2-4F83-AAD3-1D38D8B47CB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76.8</c:v>
                </c:pt>
                <c:pt idx="1">
                  <c:v>74.150000000000006</c:v>
                </c:pt>
                <c:pt idx="2">
                  <c:v>70.25</c:v>
                </c:pt>
                <c:pt idx="3">
                  <c:v>66.849999999999994</c:v>
                </c:pt>
                <c:pt idx="4">
                  <c:v>62.01</c:v>
                </c:pt>
              </c:numCache>
            </c:numRef>
          </c:val>
          <c:extLst>
            <c:ext xmlns:c16="http://schemas.microsoft.com/office/drawing/2014/chart" uri="{C3380CC4-5D6E-409C-BE32-E72D297353CC}">
              <c16:uniqueId val="{00000000-180F-4448-8A29-A5DF89E9D01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180F-4448-8A29-A5DF89E9D01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26.24</c:v>
                </c:pt>
                <c:pt idx="1">
                  <c:v>26.68</c:v>
                </c:pt>
                <c:pt idx="2">
                  <c:v>25.14</c:v>
                </c:pt>
                <c:pt idx="3">
                  <c:v>23.26</c:v>
                </c:pt>
                <c:pt idx="4">
                  <c:v>24.16</c:v>
                </c:pt>
              </c:numCache>
            </c:numRef>
          </c:val>
          <c:extLst>
            <c:ext xmlns:c16="http://schemas.microsoft.com/office/drawing/2014/chart" uri="{C3380CC4-5D6E-409C-BE32-E72D297353CC}">
              <c16:uniqueId val="{00000000-9E54-42AA-9F3B-1554C0036A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9E54-42AA-9F3B-1554C0036A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668.93</c:v>
                </c:pt>
                <c:pt idx="1">
                  <c:v>660.56</c:v>
                </c:pt>
                <c:pt idx="2">
                  <c:v>717.78</c:v>
                </c:pt>
                <c:pt idx="3">
                  <c:v>769.29</c:v>
                </c:pt>
                <c:pt idx="4">
                  <c:v>759.9</c:v>
                </c:pt>
              </c:numCache>
            </c:numRef>
          </c:val>
          <c:extLst>
            <c:ext xmlns:c16="http://schemas.microsoft.com/office/drawing/2014/chart" uri="{C3380CC4-5D6E-409C-BE32-E72D297353CC}">
              <c16:uniqueId val="{00000000-F21B-4C36-A01C-B977E2CDD26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21B-4C36-A01C-B977E2CDD26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46" zoomScale="120" zoomScaleNormal="12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宇部市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160353</v>
      </c>
      <c r="AM8" s="42"/>
      <c r="AN8" s="42"/>
      <c r="AO8" s="42"/>
      <c r="AP8" s="42"/>
      <c r="AQ8" s="42"/>
      <c r="AR8" s="42"/>
      <c r="AS8" s="42"/>
      <c r="AT8" s="35">
        <f>データ!T6</f>
        <v>286.64999999999998</v>
      </c>
      <c r="AU8" s="35"/>
      <c r="AV8" s="35"/>
      <c r="AW8" s="35"/>
      <c r="AX8" s="35"/>
      <c r="AY8" s="35"/>
      <c r="AZ8" s="35"/>
      <c r="BA8" s="35"/>
      <c r="BB8" s="35">
        <f>データ!U6</f>
        <v>559.4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0.78</v>
      </c>
      <c r="Q10" s="35"/>
      <c r="R10" s="35"/>
      <c r="S10" s="35"/>
      <c r="T10" s="35"/>
      <c r="U10" s="35"/>
      <c r="V10" s="35"/>
      <c r="W10" s="35">
        <f>データ!Q6</f>
        <v>73.290000000000006</v>
      </c>
      <c r="X10" s="35"/>
      <c r="Y10" s="35"/>
      <c r="Z10" s="35"/>
      <c r="AA10" s="35"/>
      <c r="AB10" s="35"/>
      <c r="AC10" s="35"/>
      <c r="AD10" s="42">
        <f>データ!R6</f>
        <v>3135</v>
      </c>
      <c r="AE10" s="42"/>
      <c r="AF10" s="42"/>
      <c r="AG10" s="42"/>
      <c r="AH10" s="42"/>
      <c r="AI10" s="42"/>
      <c r="AJ10" s="42"/>
      <c r="AK10" s="2"/>
      <c r="AL10" s="42">
        <f>データ!V6</f>
        <v>1251</v>
      </c>
      <c r="AM10" s="42"/>
      <c r="AN10" s="42"/>
      <c r="AO10" s="42"/>
      <c r="AP10" s="42"/>
      <c r="AQ10" s="42"/>
      <c r="AR10" s="42"/>
      <c r="AS10" s="42"/>
      <c r="AT10" s="35">
        <f>データ!W6</f>
        <v>2.72</v>
      </c>
      <c r="AU10" s="35"/>
      <c r="AV10" s="35"/>
      <c r="AW10" s="35"/>
      <c r="AX10" s="35"/>
      <c r="AY10" s="35"/>
      <c r="AZ10" s="35"/>
      <c r="BA10" s="35"/>
      <c r="BB10" s="35">
        <f>データ!X6</f>
        <v>459.93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QS75el7ItdgQV8oIQq2KGH7+BS3V2f5p4HONbvvfBhIc78yZAasSV18QXICKiK0yG9BqwYhzW/xefQ3YtcDjLg==" saltValue="hICfLZb788NhJSfMurYx9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352021</v>
      </c>
      <c r="D6" s="19">
        <f t="shared" si="3"/>
        <v>47</v>
      </c>
      <c r="E6" s="19">
        <f t="shared" si="3"/>
        <v>17</v>
      </c>
      <c r="F6" s="19">
        <f t="shared" si="3"/>
        <v>5</v>
      </c>
      <c r="G6" s="19">
        <f t="shared" si="3"/>
        <v>0</v>
      </c>
      <c r="H6" s="19" t="str">
        <f t="shared" si="3"/>
        <v>山口県　宇部市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0.78</v>
      </c>
      <c r="Q6" s="20">
        <f t="shared" si="3"/>
        <v>73.290000000000006</v>
      </c>
      <c r="R6" s="20">
        <f t="shared" si="3"/>
        <v>3135</v>
      </c>
      <c r="S6" s="20">
        <f t="shared" si="3"/>
        <v>160353</v>
      </c>
      <c r="T6" s="20">
        <f t="shared" si="3"/>
        <v>286.64999999999998</v>
      </c>
      <c r="U6" s="20">
        <f t="shared" si="3"/>
        <v>559.4</v>
      </c>
      <c r="V6" s="20">
        <f t="shared" si="3"/>
        <v>1251</v>
      </c>
      <c r="W6" s="20">
        <f t="shared" si="3"/>
        <v>2.72</v>
      </c>
      <c r="X6" s="20">
        <f t="shared" si="3"/>
        <v>459.93</v>
      </c>
      <c r="Y6" s="21">
        <f>IF(Y7="",NA(),Y7)</f>
        <v>77.599999999999994</v>
      </c>
      <c r="Z6" s="21">
        <f t="shared" ref="Z6:AH6" si="4">IF(Z7="",NA(),Z7)</f>
        <v>77.03</v>
      </c>
      <c r="AA6" s="21">
        <f t="shared" si="4"/>
        <v>77.3</v>
      </c>
      <c r="AB6" s="21">
        <f t="shared" si="4"/>
        <v>76.069999999999993</v>
      </c>
      <c r="AC6" s="21">
        <f t="shared" si="4"/>
        <v>75.78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76.8</v>
      </c>
      <c r="BG6" s="21">
        <f t="shared" ref="BG6:BO6" si="7">IF(BG7="",NA(),BG7)</f>
        <v>74.150000000000006</v>
      </c>
      <c r="BH6" s="21">
        <f t="shared" si="7"/>
        <v>70.25</v>
      </c>
      <c r="BI6" s="21">
        <f t="shared" si="7"/>
        <v>66.849999999999994</v>
      </c>
      <c r="BJ6" s="21">
        <f t="shared" si="7"/>
        <v>62.01</v>
      </c>
      <c r="BK6" s="21">
        <f t="shared" si="7"/>
        <v>789.46</v>
      </c>
      <c r="BL6" s="21">
        <f t="shared" si="7"/>
        <v>826.83</v>
      </c>
      <c r="BM6" s="21">
        <f t="shared" si="7"/>
        <v>867.83</v>
      </c>
      <c r="BN6" s="21">
        <f t="shared" si="7"/>
        <v>791.76</v>
      </c>
      <c r="BO6" s="21">
        <f t="shared" si="7"/>
        <v>900.82</v>
      </c>
      <c r="BP6" s="20" t="str">
        <f>IF(BP7="","",IF(BP7="-","【-】","【"&amp;SUBSTITUTE(TEXT(BP7,"#,##0.00"),"-","△")&amp;"】"))</f>
        <v>【809.19】</v>
      </c>
      <c r="BQ6" s="21">
        <f>IF(BQ7="",NA(),BQ7)</f>
        <v>26.24</v>
      </c>
      <c r="BR6" s="21">
        <f t="shared" ref="BR6:BZ6" si="8">IF(BR7="",NA(),BR7)</f>
        <v>26.68</v>
      </c>
      <c r="BS6" s="21">
        <f t="shared" si="8"/>
        <v>25.14</v>
      </c>
      <c r="BT6" s="21">
        <f t="shared" si="8"/>
        <v>23.26</v>
      </c>
      <c r="BU6" s="21">
        <f t="shared" si="8"/>
        <v>24.16</v>
      </c>
      <c r="BV6" s="21">
        <f t="shared" si="8"/>
        <v>57.77</v>
      </c>
      <c r="BW6" s="21">
        <f t="shared" si="8"/>
        <v>57.31</v>
      </c>
      <c r="BX6" s="21">
        <f t="shared" si="8"/>
        <v>57.08</v>
      </c>
      <c r="BY6" s="21">
        <f t="shared" si="8"/>
        <v>56.26</v>
      </c>
      <c r="BZ6" s="21">
        <f t="shared" si="8"/>
        <v>52.94</v>
      </c>
      <c r="CA6" s="20" t="str">
        <f>IF(CA7="","",IF(CA7="-","【-】","【"&amp;SUBSTITUTE(TEXT(CA7,"#,##0.00"),"-","△")&amp;"】"))</f>
        <v>【57.02】</v>
      </c>
      <c r="CB6" s="21">
        <f>IF(CB7="",NA(),CB7)</f>
        <v>668.93</v>
      </c>
      <c r="CC6" s="21">
        <f t="shared" ref="CC6:CK6" si="9">IF(CC7="",NA(),CC7)</f>
        <v>660.56</v>
      </c>
      <c r="CD6" s="21">
        <f t="shared" si="9"/>
        <v>717.78</v>
      </c>
      <c r="CE6" s="21">
        <f t="shared" si="9"/>
        <v>769.29</v>
      </c>
      <c r="CF6" s="21">
        <f t="shared" si="9"/>
        <v>759.9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30.53</v>
      </c>
      <c r="CN6" s="21">
        <f t="shared" ref="CN6:CV6" si="10">IF(CN7="",NA(),CN7)</f>
        <v>30.09</v>
      </c>
      <c r="CO6" s="21">
        <f t="shared" si="10"/>
        <v>30.53</v>
      </c>
      <c r="CP6" s="21">
        <f t="shared" si="10"/>
        <v>30.53</v>
      </c>
      <c r="CQ6" s="21">
        <f t="shared" si="10"/>
        <v>27.06</v>
      </c>
      <c r="CR6" s="21">
        <f t="shared" si="10"/>
        <v>50.68</v>
      </c>
      <c r="CS6" s="21">
        <f t="shared" si="10"/>
        <v>50.14</v>
      </c>
      <c r="CT6" s="21">
        <f t="shared" si="10"/>
        <v>54.83</v>
      </c>
      <c r="CU6" s="21">
        <f t="shared" si="10"/>
        <v>66.53</v>
      </c>
      <c r="CV6" s="21">
        <f t="shared" si="10"/>
        <v>52.35</v>
      </c>
      <c r="CW6" s="20" t="str">
        <f>IF(CW7="","",IF(CW7="-","【-】","【"&amp;SUBSTITUTE(TEXT(CW7,"#,##0.00"),"-","△")&amp;"】"))</f>
        <v>【52.55】</v>
      </c>
      <c r="CX6" s="21">
        <f>IF(CX7="",NA(),CX7)</f>
        <v>94.63</v>
      </c>
      <c r="CY6" s="21">
        <f t="shared" ref="CY6:DG6" si="11">IF(CY7="",NA(),CY7)</f>
        <v>94.81</v>
      </c>
      <c r="CZ6" s="21">
        <f t="shared" si="11"/>
        <v>94.6</v>
      </c>
      <c r="DA6" s="21">
        <f t="shared" si="11"/>
        <v>94.66</v>
      </c>
      <c r="DB6" s="21">
        <f t="shared" si="11"/>
        <v>94.64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352021</v>
      </c>
      <c r="D7" s="23">
        <v>47</v>
      </c>
      <c r="E7" s="23">
        <v>17</v>
      </c>
      <c r="F7" s="23">
        <v>5</v>
      </c>
      <c r="G7" s="23">
        <v>0</v>
      </c>
      <c r="H7" s="23" t="s">
        <v>97</v>
      </c>
      <c r="I7" s="23" t="s">
        <v>98</v>
      </c>
      <c r="J7" s="23" t="s">
        <v>99</v>
      </c>
      <c r="K7" s="23" t="s">
        <v>100</v>
      </c>
      <c r="L7" s="23" t="s">
        <v>101</v>
      </c>
      <c r="M7" s="23" t="s">
        <v>102</v>
      </c>
      <c r="N7" s="24" t="s">
        <v>103</v>
      </c>
      <c r="O7" s="24" t="s">
        <v>104</v>
      </c>
      <c r="P7" s="24">
        <v>0.78</v>
      </c>
      <c r="Q7" s="24">
        <v>73.290000000000006</v>
      </c>
      <c r="R7" s="24">
        <v>3135</v>
      </c>
      <c r="S7" s="24">
        <v>160353</v>
      </c>
      <c r="T7" s="24">
        <v>286.64999999999998</v>
      </c>
      <c r="U7" s="24">
        <v>559.4</v>
      </c>
      <c r="V7" s="24">
        <v>1251</v>
      </c>
      <c r="W7" s="24">
        <v>2.72</v>
      </c>
      <c r="X7" s="24">
        <v>459.93</v>
      </c>
      <c r="Y7" s="24">
        <v>77.599999999999994</v>
      </c>
      <c r="Z7" s="24">
        <v>77.03</v>
      </c>
      <c r="AA7" s="24">
        <v>77.3</v>
      </c>
      <c r="AB7" s="24">
        <v>76.069999999999993</v>
      </c>
      <c r="AC7" s="24">
        <v>75.78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76.8</v>
      </c>
      <c r="BG7" s="24">
        <v>74.150000000000006</v>
      </c>
      <c r="BH7" s="24">
        <v>70.25</v>
      </c>
      <c r="BI7" s="24">
        <v>66.849999999999994</v>
      </c>
      <c r="BJ7" s="24">
        <v>62.01</v>
      </c>
      <c r="BK7" s="24">
        <v>789.46</v>
      </c>
      <c r="BL7" s="24">
        <v>826.83</v>
      </c>
      <c r="BM7" s="24">
        <v>867.83</v>
      </c>
      <c r="BN7" s="24">
        <v>791.76</v>
      </c>
      <c r="BO7" s="24">
        <v>900.82</v>
      </c>
      <c r="BP7" s="24">
        <v>809.19</v>
      </c>
      <c r="BQ7" s="24">
        <v>26.24</v>
      </c>
      <c r="BR7" s="24">
        <v>26.68</v>
      </c>
      <c r="BS7" s="24">
        <v>25.14</v>
      </c>
      <c r="BT7" s="24">
        <v>23.26</v>
      </c>
      <c r="BU7" s="24">
        <v>24.16</v>
      </c>
      <c r="BV7" s="24">
        <v>57.77</v>
      </c>
      <c r="BW7" s="24">
        <v>57.31</v>
      </c>
      <c r="BX7" s="24">
        <v>57.08</v>
      </c>
      <c r="BY7" s="24">
        <v>56.26</v>
      </c>
      <c r="BZ7" s="24">
        <v>52.94</v>
      </c>
      <c r="CA7" s="24">
        <v>57.02</v>
      </c>
      <c r="CB7" s="24">
        <v>668.93</v>
      </c>
      <c r="CC7" s="24">
        <v>660.56</v>
      </c>
      <c r="CD7" s="24">
        <v>717.78</v>
      </c>
      <c r="CE7" s="24">
        <v>769.29</v>
      </c>
      <c r="CF7" s="24">
        <v>759.9</v>
      </c>
      <c r="CG7" s="24">
        <v>274.35000000000002</v>
      </c>
      <c r="CH7" s="24">
        <v>273.52</v>
      </c>
      <c r="CI7" s="24">
        <v>274.99</v>
      </c>
      <c r="CJ7" s="24">
        <v>282.08999999999997</v>
      </c>
      <c r="CK7" s="24">
        <v>303.27999999999997</v>
      </c>
      <c r="CL7" s="24">
        <v>273.68</v>
      </c>
      <c r="CM7" s="24">
        <v>30.53</v>
      </c>
      <c r="CN7" s="24">
        <v>30.09</v>
      </c>
      <c r="CO7" s="24">
        <v>30.53</v>
      </c>
      <c r="CP7" s="24">
        <v>30.53</v>
      </c>
      <c r="CQ7" s="24">
        <v>27.06</v>
      </c>
      <c r="CR7" s="24">
        <v>50.68</v>
      </c>
      <c r="CS7" s="24">
        <v>50.14</v>
      </c>
      <c r="CT7" s="24">
        <v>54.83</v>
      </c>
      <c r="CU7" s="24">
        <v>66.53</v>
      </c>
      <c r="CV7" s="24">
        <v>52.35</v>
      </c>
      <c r="CW7" s="24">
        <v>52.55</v>
      </c>
      <c r="CX7" s="24">
        <v>94.63</v>
      </c>
      <c r="CY7" s="24">
        <v>94.81</v>
      </c>
      <c r="CZ7" s="24">
        <v>94.6</v>
      </c>
      <c r="DA7" s="24">
        <v>94.66</v>
      </c>
      <c r="DB7" s="24">
        <v>94.64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長本 昌子</cp:lastModifiedBy>
  <cp:lastPrinted>2024-02-19T07:02:43Z</cp:lastPrinted>
  <dcterms:created xsi:type="dcterms:W3CDTF">2023-12-12T02:55:35Z</dcterms:created>
  <dcterms:modified xsi:type="dcterms:W3CDTF">2024-02-19T07:02:59Z</dcterms:modified>
  <cp:category/>
</cp:coreProperties>
</file>