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総合政策部\財政課\73_公営企業\令和05年度\★20240117　公営企業に係る経営比較分析表（令和４年度決算）の分析等について\04_提出\"/>
    </mc:Choice>
  </mc:AlternateContent>
  <xr:revisionPtr revIDLastSave="0" documentId="13_ncr:1_{50D424C6-A527-4DA1-869D-7E59245FD5DA}" xr6:coauthVersionLast="36" xr6:coauthVersionMax="36" xr10:uidLastSave="{00000000-0000-0000-0000-000000000000}"/>
  <workbookProtection workbookAlgorithmName="SHA-512" workbookHashValue="1ontMf77Yjm7jwlt8y/trL69rPK+pEwWqorMk0V6qEchKL9TjAbYJc+ZNMR549AizSL742/PWI1uNxGkYPhvjQ==" workbookSaltValue="S6gSVZo+4Uh0pH9MtJ7KD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<sst xmlns="http://schemas.openxmlformats.org/spreadsheetml/2006/main" count="247" uniqueCount="119">
  <si>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</si>
  <si>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</si>
  <si>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</si>
  <si>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</si>
  <si>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</si>
  <si>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</si>
  <si>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</si>
  <si>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</si>
  <si>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</si>
  <si>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</si>
  <si>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</si>
  <si>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</si>
  <si>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</si>
  <si>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</si>
  <si>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</si>
  <si>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</si>
  <si>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</si>
  <si>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</si>
  <si>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</si>
  <si>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</si>
  <si>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</si>
  <si>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</si>
  <si>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</si>
  <si>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</si>
  <si>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</si>
  <si>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</si>
  <si>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</si>
  <si>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</si>
  <si>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</si>
  <si>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</si>
  <si>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</si>
  <si>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</si>
  <si>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</si>
  <si>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</si>
  <si>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</si>
  <si>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</si>
  <si>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</si>
  <si>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</si>
  <si>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</si>
  <si>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</si>
  <si>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</si>
  <si>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</si>
  <si>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</si>
  <si>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</si>
  <si>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</si>
  <si>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</si>
  <si>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</si>
  <si>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</si>
  <si>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</si>
  <si>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</si>
  <si>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</si>
  <si>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</si>
  <si>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</si>
  <si>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</si>
  <si>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</si>
  <si>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</si>
  <si>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</si>
  <si>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</si>
  <si>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</si>
  <si>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</si>
  <si>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</si>
  <si>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</si>
  <si>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</si>
  <si>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</si>
  <si>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</si>
  <si>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</si>
  <si>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</si>
  <si>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</si>
  <si>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</si>
  <si>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</si>
  <si>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</si>
  <si>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</si>
  <si>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</si>
  <si>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</si>
  <si>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</si>
  <si>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</si>
  <si>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</si>
  <si>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</si>
  <si>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</si>
  <si>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</si>
  <si>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</si>
  <si>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</si>
  <si>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</si>
  <si>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</si>
  <si>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</si>
  <si>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</si>
  <si>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</si>
  <si>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</si>
  <si>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</si>
  <si>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</si>
  <si>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</si>
  <si>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</si>
  <si>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</si>
  <si>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</si>
  <si>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</si>
  <si>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</si>
  <si>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</si>
  <si>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</si>
  <si>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</si>
  <si>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</si>
  <si>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</si>
  <si>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</si>
  <si>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</si>
  <si>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</si>
  <si>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</si>
  <si>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</si>
  <si>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</si>
  <si>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</si>
  <si>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</si>
  <si>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</si>
  <si>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</si>
  <si>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</si>
  <si>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</si>
  <si>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</si>
  <si>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</si>
  <si>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</si>
  <si>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人口減少に伴う使用料収入の減収が見込まれるため、経営の健全性を考慮し維持管理費の縮減や収納率向上による料金収入の増になお一層努力していく。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9" eb="51">
      <t>ヒヨウ</t>
    </rPh>
    <rPh sb="52" eb="54">
      <t>イッパン</t>
    </rPh>
    <rPh sb="54" eb="56">
      <t>カイケイ</t>
    </rPh>
    <rPh sb="57" eb="58">
      <t>マカナ</t>
    </rPh>
    <rPh sb="65" eb="67">
      <t>ジンコウ</t>
    </rPh>
    <rPh sb="67" eb="69">
      <t>ゲンショウ</t>
    </rPh>
    <rPh sb="70" eb="71">
      <t>トモナ</t>
    </rPh>
    <rPh sb="72" eb="75">
      <t>シヨウリョウ</t>
    </rPh>
    <rPh sb="75" eb="77">
      <t>シュウニュウ</t>
    </rPh>
    <rPh sb="78" eb="80">
      <t>ゲンシュウ</t>
    </rPh>
    <rPh sb="81" eb="83">
      <t>ミコ</t>
    </rPh>
    <rPh sb="89" eb="91">
      <t>ケイエイ</t>
    </rPh>
    <rPh sb="92" eb="95">
      <t>ケンゼンセイ</t>
    </rPh>
    <rPh sb="96" eb="98">
      <t>コウリョ</t>
    </rPh>
    <rPh sb="99" eb="101">
      <t>イジ</t>
    </rPh>
    <rPh sb="101" eb="103">
      <t>カンリ</t>
    </rPh>
    <rPh sb="103" eb="104">
      <t>ヒ</t>
    </rPh>
    <rPh sb="105" eb="107">
      <t>シュクゲン</t>
    </rPh>
    <rPh sb="108" eb="110">
      <t>シュウノウ</t>
    </rPh>
    <rPh sb="110" eb="111">
      <t>リツ</t>
    </rPh>
    <rPh sb="111" eb="113">
      <t>コウジョウ</t>
    </rPh>
    <rPh sb="116" eb="118">
      <t>リョウキン</t>
    </rPh>
    <rPh sb="118" eb="120">
      <t>シュウニュウ</t>
    </rPh>
    <rPh sb="125" eb="127">
      <t>イッソウ</t>
    </rPh>
    <rPh sb="127" eb="129">
      <t>ドリョク</t>
    </rPh>
    <phoneticPr fontId="4"/>
  </si>
  <si>
    <t>　本市の特定地域生活排水処理施設は、平成17年度から平成21年度にかけ設置し事業は完了している。処理施設は適正に修繕対応し維持管理を行っている。</t>
    <phoneticPr fontId="4"/>
  </si>
  <si>
    <t>①収益的収支比率は、前年同様高い数値を維持しているが、使用料の回収率の増加に努め一般会計繰入金の減少に努めたい。
④企業債残高対事業規模比率は、横ばいの状態が続いているが、現時点で今後の施設の更新等大きな投資案件がないため企業債は減少していくと考えられ現状を注視していく。
⑤経費回収率は、使用料収入の減少に加え、汚水処理費（需用費等）の増加により低下した。需用費の抑制については不可効力な一面があり困難であるため、使用料の回収率の増加に努めたい。
⑥汚水処理原価は、汚水処理費（需用費等）の増加により若干増加した。
⑦施設利用率は、人口減少に伴う有収水量の減少により低下している。性質上施設規模の縮小は困難であるため、現状を注視していく。
⑧水洗化率は、100％を維持している。</t>
    <rPh sb="1" eb="4">
      <t>シュウエキテキ</t>
    </rPh>
    <rPh sb="4" eb="8">
      <t>シュウシヒリツ</t>
    </rPh>
    <rPh sb="10" eb="14">
      <t>ゼンネンドウヨウ</t>
    </rPh>
    <rPh sb="14" eb="15">
      <t>タカ</t>
    </rPh>
    <rPh sb="16" eb="18">
      <t>スウチ</t>
    </rPh>
    <rPh sb="19" eb="21">
      <t>イジ</t>
    </rPh>
    <rPh sb="27" eb="30">
      <t>シヨウリョウ</t>
    </rPh>
    <rPh sb="31" eb="34">
      <t>カイシュウリツ</t>
    </rPh>
    <rPh sb="35" eb="37">
      <t>ゾウカ</t>
    </rPh>
    <rPh sb="38" eb="39">
      <t>ツト</t>
    </rPh>
    <rPh sb="40" eb="44">
      <t>イッパンカイケイ</t>
    </rPh>
    <rPh sb="44" eb="47">
      <t>クリイレキン</t>
    </rPh>
    <rPh sb="48" eb="50">
      <t>ゲンショウ</t>
    </rPh>
    <rPh sb="51" eb="52">
      <t>ツト</t>
    </rPh>
    <rPh sb="72" eb="73">
      <t>ヨコ</t>
    </rPh>
    <rPh sb="76" eb="78">
      <t>ジョウタイ</t>
    </rPh>
    <rPh sb="79" eb="80">
      <t>ツヅ</t>
    </rPh>
    <rPh sb="86" eb="89">
      <t>ゲンジテン</t>
    </rPh>
    <rPh sb="90" eb="92">
      <t>コンゴ</t>
    </rPh>
    <rPh sb="93" eb="95">
      <t>シセツ</t>
    </rPh>
    <rPh sb="96" eb="99">
      <t>コウシントウ</t>
    </rPh>
    <rPh sb="99" eb="100">
      <t>オオ</t>
    </rPh>
    <rPh sb="102" eb="104">
      <t>トウシ</t>
    </rPh>
    <rPh sb="104" eb="106">
      <t>アンケン</t>
    </rPh>
    <rPh sb="111" eb="114">
      <t>キギョウサイ</t>
    </rPh>
    <rPh sb="115" eb="117">
      <t>ゲンショウ</t>
    </rPh>
    <rPh sb="122" eb="123">
      <t>カンガ</t>
    </rPh>
    <rPh sb="129" eb="131">
      <t>チュウシ</t>
    </rPh>
    <rPh sb="274" eb="275">
      <t>ユウ</t>
    </rPh>
    <rPh sb="275" eb="276">
      <t>シュウ</t>
    </rPh>
    <rPh sb="291" eb="294">
      <t>セイシツジョウ</t>
    </rPh>
    <rPh sb="299" eb="301">
      <t>シュクショウ</t>
    </rPh>
    <rPh sb="302" eb="304">
      <t>コンナン</t>
    </rPh>
    <rPh sb="310" eb="312">
      <t>ゲンジョウ</t>
    </rPh>
    <rPh sb="313" eb="315">
      <t>チュウシ</t>
    </rPh>
    <rPh sb="333" eb="33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</si>
</sst>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7-4BCE-B929-0F20FB982C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97-4BCE-B929-0F20FB982C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A4-4399-B0EC-7A9CAB51CD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A4-4399-B0EC-7A9CAB51CD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3F-46BE-AAC8-15F8A94437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F-46BE-AAC8-15F8A94437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D-4F22-A75A-97EA6618B1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D-4F22-A75A-97EA6618B1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F-40A9-83AA-A3BB52CB82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F-40A9-83AA-A3BB52CB82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2-43A6-ACAF-10BA689756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2-43A6-ACAF-10BA689756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80.7</c:v>
                </c:pt>
                <c:pt idx="1">
                  <c:v>76.650000000000006</c:v>
                </c:pt>
                <c:pt idx="2">
                  <c:v>73.06</c:v>
                </c:pt>
                <c:pt idx="3">
                  <c:v>72.34</c:v>
                </c:pt>
                <c:pt idx="4">
                  <c:v>68.150000000000006</c:v>
                </c:pt>
              </c:numCache>
            </c:numRef>
          </c:val>
          <c:extLst>
            <c:ext xmlns:c16="http://schemas.microsoft.com/office/drawing/2014/chart" uri="{C3380CC4-5D6E-409C-BE32-E72D297353CC}">
              <c16:uniqueId val="{00000000-D3A0-4A91-97C3-81738B65E3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D3A0-4A91-97C3-81738B65E3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20.88</c:v>
                </c:pt>
                <c:pt idx="1">
                  <c:v>21.88</c:v>
                </c:pt>
                <c:pt idx="2">
                  <c:v>20.95</c:v>
                </c:pt>
                <c:pt idx="3">
                  <c:v>20.78</c:v>
                </c:pt>
                <c:pt idx="4">
                  <c:v>20.53</c:v>
                </c:pt>
              </c:numCache>
            </c:numRef>
          </c:val>
          <c:extLst>
            <c:ext xmlns:c16="http://schemas.microsoft.com/office/drawing/2014/chart" uri="{C3380CC4-5D6E-409C-BE32-E72D297353CC}">
              <c16:uniqueId val="{00000000-A8C2-49B7-AF21-E94CEDABF1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A8C2-49B7-AF21-E94CEDABF1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831.75</c:v>
                </c:pt>
                <c:pt idx="1">
                  <c:v>812.34</c:v>
                </c:pt>
                <c:pt idx="2">
                  <c:v>870.54</c:v>
                </c:pt>
                <c:pt idx="3">
                  <c:v>864.28</c:v>
                </c:pt>
                <c:pt idx="4">
                  <c:v>890.67</c:v>
                </c:pt>
              </c:numCache>
            </c:numRef>
          </c:val>
          <c:extLst>
            <c:ext xmlns:c16="http://schemas.microsoft.com/office/drawing/2014/chart" uri="{C3380CC4-5D6E-409C-BE32-E72D297353CC}">
              <c16:uniqueId val="{00000000-D976-4312-AD25-958746C157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D976-4312-AD25-958746C157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27.87</c:v>
                </c:pt>
                <c:pt idx="1">
                  <c:v>27.32</c:v>
                </c:pt>
                <c:pt idx="2">
                  <c:v>26.23</c:v>
                </c:pt>
                <c:pt idx="3">
                  <c:v>25.14</c:v>
                </c:pt>
                <c:pt idx="4">
                  <c:v>24.59</c:v>
                </c:pt>
              </c:numCache>
            </c:numRef>
          </c:val>
          <c:extLst>
            <c:ext xmlns:c16="http://schemas.microsoft.com/office/drawing/2014/chart" uri="{C3380CC4-5D6E-409C-BE32-E72D297353CC}">
              <c16:uniqueId val="{00000000-BDEB-4CCA-AF43-090649ED16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BDEB-4CCA-AF43-090649ED16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16-455C-8840-306E47A7D7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4716-455C-8840-306E47A7D7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Normal="100" workbookViewId="0">
      <selection activeCell="CH25" sqref="CH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160353</v>
      </c>
      <c r="AM8" s="42"/>
      <c r="AN8" s="42"/>
      <c r="AO8" s="42"/>
      <c r="AP8" s="42"/>
      <c r="AQ8" s="42"/>
      <c r="AR8" s="42"/>
      <c r="AS8" s="42"/>
      <c r="AT8" s="35">
        <f>データ!T6</f>
        <v>286.64999999999998</v>
      </c>
      <c r="AU8" s="35"/>
      <c r="AV8" s="35"/>
      <c r="AW8" s="35"/>
      <c r="AX8" s="35"/>
      <c r="AY8" s="35"/>
      <c r="AZ8" s="35"/>
      <c r="BA8" s="35"/>
      <c r="BB8" s="35">
        <f>データ!U6</f>
        <v>559.4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0.14000000000000001</v>
      </c>
      <c r="Q10" s="35"/>
      <c r="R10" s="35"/>
      <c r="S10" s="35"/>
      <c r="T10" s="35"/>
      <c r="U10" s="35"/>
      <c r="V10" s="35"/>
      <c r="W10" s="35">
        <f>データ!Q6</f>
        <v>100</v>
      </c>
      <c r="X10" s="35"/>
      <c r="Y10" s="35"/>
      <c r="Z10" s="35"/>
      <c r="AA10" s="35"/>
      <c r="AB10" s="35"/>
      <c r="AC10" s="35"/>
      <c r="AD10" s="42">
        <f>データ!R6</f>
        <v>3135</v>
      </c>
      <c r="AE10" s="42"/>
      <c r="AF10" s="42"/>
      <c r="AG10" s="42"/>
      <c r="AH10" s="42"/>
      <c r="AI10" s="42"/>
      <c r="AJ10" s="42"/>
      <c r="AK10" s="2"/>
      <c r="AL10" s="42">
        <f>データ!V6</f>
        <v>227</v>
      </c>
      <c r="AM10" s="42"/>
      <c r="AN10" s="42"/>
      <c r="AO10" s="42"/>
      <c r="AP10" s="42"/>
      <c r="AQ10" s="42"/>
      <c r="AR10" s="42"/>
      <c r="AS10" s="42"/>
      <c r="AT10" s="35">
        <f>データ!W6</f>
        <v>0.14000000000000001</v>
      </c>
      <c r="AU10" s="35"/>
      <c r="AV10" s="35"/>
      <c r="AW10" s="35"/>
      <c r="AX10" s="35"/>
      <c r="AY10" s="35"/>
      <c r="AZ10" s="35"/>
      <c r="BA10" s="35"/>
      <c r="BB10" s="35">
        <f>データ!X6</f>
        <v>1621.43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9wfL+vRUEAQRmP/2JZ1y/3nPm5r+SM8OhPgH/63fdsJGUvNnUq4g3lQHHZ/X+zej3ce0wZajb/0iMSSHL5dgGA==" saltValue="5XYU2CCn1Xht/lKMc4SQ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352021</v>
      </c>
      <c r="D6" s="19">
        <f t="shared" si="3"/>
        <v>47</v>
      </c>
      <c r="E6" s="19">
        <f t="shared" si="3"/>
        <v>18</v>
      </c>
      <c r="F6" s="19">
        <f t="shared" si="3"/>
        <v>0</v>
      </c>
      <c r="G6" s="19">
        <f t="shared" si="3"/>
        <v>0</v>
      </c>
      <c r="H6" s="19" t="str">
        <f t="shared" si="3"/>
        <v>山口県　宇部市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0.14000000000000001</v>
      </c>
      <c r="Q6" s="20">
        <f t="shared" si="3"/>
        <v>100</v>
      </c>
      <c r="R6" s="20">
        <f t="shared" si="3"/>
        <v>3135</v>
      </c>
      <c r="S6" s="20">
        <f t="shared" si="3"/>
        <v>160353</v>
      </c>
      <c r="T6" s="20">
        <f t="shared" si="3"/>
        <v>286.64999999999998</v>
      </c>
      <c r="U6" s="20">
        <f t="shared" si="3"/>
        <v>559.4</v>
      </c>
      <c r="V6" s="20">
        <f t="shared" si="3"/>
        <v>227</v>
      </c>
      <c r="W6" s="20">
        <f t="shared" si="3"/>
        <v>0.14000000000000001</v>
      </c>
      <c r="X6" s="20">
        <f t="shared" si="3"/>
        <v>1621.43</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80.7</v>
      </c>
      <c r="BG6" s="21">
        <f t="shared" ref="BG6:BO6" si="7">IF(BG7="",NA(),BG7)</f>
        <v>76.650000000000006</v>
      </c>
      <c r="BH6" s="21">
        <f t="shared" si="7"/>
        <v>73.06</v>
      </c>
      <c r="BI6" s="21">
        <f t="shared" si="7"/>
        <v>72.34</v>
      </c>
      <c r="BJ6" s="21">
        <f t="shared" si="7"/>
        <v>68.150000000000006</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20.88</v>
      </c>
      <c r="BR6" s="21">
        <f t="shared" ref="BR6:BZ6" si="8">IF(BR7="",NA(),BR7)</f>
        <v>21.88</v>
      </c>
      <c r="BS6" s="21">
        <f t="shared" si="8"/>
        <v>20.95</v>
      </c>
      <c r="BT6" s="21">
        <f t="shared" si="8"/>
        <v>20.78</v>
      </c>
      <c r="BU6" s="21">
        <f t="shared" si="8"/>
        <v>20.53</v>
      </c>
      <c r="BV6" s="21">
        <f t="shared" si="8"/>
        <v>55.85</v>
      </c>
      <c r="BW6" s="21">
        <f t="shared" si="8"/>
        <v>53.23</v>
      </c>
      <c r="BX6" s="21">
        <f t="shared" si="8"/>
        <v>60.59</v>
      </c>
      <c r="BY6" s="21">
        <f t="shared" si="8"/>
        <v>60</v>
      </c>
      <c r="BZ6" s="21">
        <f t="shared" si="8"/>
        <v>59.01</v>
      </c>
      <c r="CA6" s="20" t="str">
        <f>IF(CA7="","",IF(CA7="-","【-】","【"&amp;SUBSTITUTE(TEXT(CA7,"#,##0.00"),"-","△")&amp;"】"))</f>
        <v>【57.03】</v>
      </c>
      <c r="CB6" s="21">
        <f>IF(CB7="",NA(),CB7)</f>
        <v>831.75</v>
      </c>
      <c r="CC6" s="21">
        <f t="shared" ref="CC6:CK6" si="9">IF(CC7="",NA(),CC7)</f>
        <v>812.34</v>
      </c>
      <c r="CD6" s="21">
        <f t="shared" si="9"/>
        <v>870.54</v>
      </c>
      <c r="CE6" s="21">
        <f t="shared" si="9"/>
        <v>864.28</v>
      </c>
      <c r="CF6" s="21">
        <f t="shared" si="9"/>
        <v>890.67</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27.87</v>
      </c>
      <c r="CN6" s="21">
        <f t="shared" ref="CN6:CV6" si="10">IF(CN7="",NA(),CN7)</f>
        <v>27.32</v>
      </c>
      <c r="CO6" s="21">
        <f t="shared" si="10"/>
        <v>26.23</v>
      </c>
      <c r="CP6" s="21">
        <f t="shared" si="10"/>
        <v>25.14</v>
      </c>
      <c r="CQ6" s="21">
        <f t="shared" si="10"/>
        <v>24.59</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352021</v>
      </c>
      <c r="D7" s="23">
        <v>47</v>
      </c>
      <c r="E7" s="23">
        <v>18</v>
      </c>
      <c r="F7" s="23">
        <v>0</v>
      </c>
      <c r="G7" s="23">
        <v>0</v>
      </c>
      <c r="H7" s="23" t="s">
        <v>97</v>
      </c>
      <c r="I7" s="23" t="s">
        <v>98</v>
      </c>
      <c r="J7" s="23" t="s">
        <v>99</v>
      </c>
      <c r="K7" s="23" t="s">
        <v>100</v>
      </c>
      <c r="L7" s="23" t="s">
        <v>101</v>
      </c>
      <c r="M7" s="23" t="s">
        <v>102</v>
      </c>
      <c r="N7" s="24" t="s">
        <v>103</v>
      </c>
      <c r="O7" s="24" t="s">
        <v>104</v>
      </c>
      <c r="P7" s="24">
        <v>0.14000000000000001</v>
      </c>
      <c r="Q7" s="24">
        <v>100</v>
      </c>
      <c r="R7" s="24">
        <v>3135</v>
      </c>
      <c r="S7" s="24">
        <v>160353</v>
      </c>
      <c r="T7" s="24">
        <v>286.64999999999998</v>
      </c>
      <c r="U7" s="24">
        <v>559.4</v>
      </c>
      <c r="V7" s="24">
        <v>227</v>
      </c>
      <c r="W7" s="24">
        <v>0.14000000000000001</v>
      </c>
      <c r="X7" s="24">
        <v>1621.43</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80.7</v>
      </c>
      <c r="BG7" s="24">
        <v>76.650000000000006</v>
      </c>
      <c r="BH7" s="24">
        <v>73.06</v>
      </c>
      <c r="BI7" s="24">
        <v>72.34</v>
      </c>
      <c r="BJ7" s="24">
        <v>68.150000000000006</v>
      </c>
      <c r="BK7" s="24">
        <v>386.46</v>
      </c>
      <c r="BL7" s="24">
        <v>421.25</v>
      </c>
      <c r="BM7" s="24">
        <v>294.27</v>
      </c>
      <c r="BN7" s="24">
        <v>294.08999999999997</v>
      </c>
      <c r="BO7" s="24">
        <v>294.08999999999997</v>
      </c>
      <c r="BP7" s="24">
        <v>307.39</v>
      </c>
      <c r="BQ7" s="24">
        <v>20.88</v>
      </c>
      <c r="BR7" s="24">
        <v>21.88</v>
      </c>
      <c r="BS7" s="24">
        <v>20.95</v>
      </c>
      <c r="BT7" s="24">
        <v>20.78</v>
      </c>
      <c r="BU7" s="24">
        <v>20.53</v>
      </c>
      <c r="BV7" s="24">
        <v>55.85</v>
      </c>
      <c r="BW7" s="24">
        <v>53.23</v>
      </c>
      <c r="BX7" s="24">
        <v>60.59</v>
      </c>
      <c r="BY7" s="24">
        <v>60</v>
      </c>
      <c r="BZ7" s="24">
        <v>59.01</v>
      </c>
      <c r="CA7" s="24">
        <v>57.03</v>
      </c>
      <c r="CB7" s="24">
        <v>831.75</v>
      </c>
      <c r="CC7" s="24">
        <v>812.34</v>
      </c>
      <c r="CD7" s="24">
        <v>870.54</v>
      </c>
      <c r="CE7" s="24">
        <v>864.28</v>
      </c>
      <c r="CF7" s="24">
        <v>890.67</v>
      </c>
      <c r="CG7" s="24">
        <v>287.91000000000003</v>
      </c>
      <c r="CH7" s="24">
        <v>283.3</v>
      </c>
      <c r="CI7" s="24">
        <v>280.23</v>
      </c>
      <c r="CJ7" s="24">
        <v>282.70999999999998</v>
      </c>
      <c r="CK7" s="24">
        <v>291.82</v>
      </c>
      <c r="CL7" s="24">
        <v>294.83</v>
      </c>
      <c r="CM7" s="24">
        <v>27.87</v>
      </c>
      <c r="CN7" s="24">
        <v>27.32</v>
      </c>
      <c r="CO7" s="24">
        <v>26.23</v>
      </c>
      <c r="CP7" s="24">
        <v>25.14</v>
      </c>
      <c r="CQ7" s="24">
        <v>24.59</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長本 昌子</cp:lastModifiedBy>
  <cp:lastPrinted>2024-02-02T00:15:34Z</cp:lastPrinted>
  <dcterms:created xsi:type="dcterms:W3CDTF">2023-12-12T03:00:46Z</dcterms:created>
  <dcterms:modified xsi:type="dcterms:W3CDTF">2024-02-02T00:16:07Z</dcterms:modified>
  <cp:category/>
</cp:coreProperties>
</file>