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153000_財政課\業務データ\07_市町課一件\05_公営企業関係\R5\20240117_【県市町課】公営企業に係る経営比較分析表（令和４年度決算）の分析等について（１／３）\"/>
    </mc:Choice>
  </mc:AlternateContent>
  <workbookProtection workbookAlgorithmName="SHA-512" workbookHashValue="jkoOpTf0odUmQXnJSx/tSBeg2FzFzS8PlVwTsH/ygpwxc8DCfxrlgQv7/c8+vEQ4nZN4XF75VQsSBeX7ZIU8lg==" workbookSaltValue="M1Z/Uecd33q1suO8UwoYS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<sst xmlns="http://schemas.openxmlformats.org/spreadsheetml/2006/main" count="236" uniqueCount="119">
  <si>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</si>
  <si>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</si>
  <si>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</si>
  <si>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</si>
  <si>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</si>
  <si>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</si>
  <si>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</si>
  <si>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</si>
  <si>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</si>
  <si>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</si>
  <si>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</si>
  <si>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</si>
  <si>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</si>
  <si>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</si>
  <si>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</si>
  <si>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</si>
  <si>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</si>
  <si>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</si>
  <si>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</si>
  <si>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</si>
  <si>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</si>
  <si>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</si>
  <si>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</si>
  <si>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</si>
  <si>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</si>
  <si>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</si>
  <si>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</si>
  <si>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</si>
  <si>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</si>
  <si>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</si>
  <si>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</si>
  <si>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</si>
  <si>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</si>
  <si>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</si>
  <si>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</si>
  <si>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</si>
  <si>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</si>
  <si>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</si>
  <si>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</si>
  <si>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</si>
  <si>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</si>
  <si>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</si>
  <si>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</si>
  <si>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</si>
  <si>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</si>
  <si>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</si>
  <si>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</si>
  <si>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</si>
  <si>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</si>
  <si>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</si>
  <si>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</si>
  <si>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</si>
  <si>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</si>
  <si>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</si>
  <si>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</si>
  <si>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</si>
  <si>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</si>
  <si>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</si>
  <si>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</si>
  <si>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</si>
  <si>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</si>
  <si>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</si>
  <si>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</si>
  <si>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</si>
  <si>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</si>
  <si>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</si>
  <si>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</si>
  <si>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</si>
  <si>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</si>
  <si>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</si>
  <si>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</si>
  <si>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</si>
  <si>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</si>
  <si>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</si>
  <si>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</si>
  <si>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</si>
  <si>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</si>
  <si>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</si>
  <si>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</si>
  <si>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</si>
  <si>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</si>
  <si>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</si>
  <si>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</si>
  <si>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</si>
  <si>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</si>
  <si>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</si>
  <si>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</si>
  <si>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</si>
  <si>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</si>
  <si>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</si>
  <si>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</si>
  <si>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</si>
  <si>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</si>
  <si>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</si>
  <si>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</si>
  <si>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</si>
  <si>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</si>
  <si>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</si>
  <si>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</si>
  <si>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</si>
  <si>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</si>
  <si>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</si>
  <si>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</si>
  <si>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</si>
  <si>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</si>
  <si>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</si>
  <si>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</si>
  <si>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</si>
  <si>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</si>
  <si>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</si>
  <si>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</si>
  <si>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</si>
  <si>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</si>
  <si>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</si>
  <si>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</si>
  <si>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</si>
  <si>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施設の稼働開始から30年以上経過しており、長寿命化計画策定調査により施設の老朽化を随所に確認した。人口増加を見込むことが困難な状況であることから、管渠の更新や老朽化対策等機能保全コストを平準化する必要がある。</t>
    <phoneticPr fontId="4"/>
  </si>
  <si>
    <t>　離島における衛生的で快適な生活環境を確保するためにこの施設は必要不可欠であるが、島の人口が年々減少していることから使用料収入の増加は見込めず、施設利用率の向上も見込めない。また、この施設は島内で下水処理を完結しているため、事業の広域化は困難であると考えられる。令和6年度からの法適用事業への移行に向け引き続き準備を進めていく。</t>
    <rPh sb="131" eb="133">
      <t>レイワ</t>
    </rPh>
    <rPh sb="134" eb="136">
      <t>ネンド</t>
    </rPh>
    <rPh sb="151" eb="152">
      <t>ヒ</t>
    </rPh>
    <rPh sb="153" eb="154">
      <t>ツヅ</t>
    </rPh>
    <phoneticPr fontId="4"/>
  </si>
  <si>
    <t>　収益収支比率の減、企業債残高の皆増、汚水処理原価の増については、令和6年度からの法適用事業への移行に伴う経費が発生し、それに係る企業債の借入をしたことから、収益的収支の均衡が崩れ100％を下回ることや指標の大幅増加に繋がっている。
　経費回収率については、類似団体平均より低く、利用料金で回収すべき経費を利用料金で賄えていない状況である。本来であれば経費に応じた適切な料金に改定すべきであるが、離島振興の観点から利用料金を上げることは難しいため増収が望めない。
　また、離島という特殊性から処理区域内人口の増加が見込めず、施設利用率や水洗化率の向上が困難である。</t>
    <rPh sb="19" eb="21">
      <t>オスイ</t>
    </rPh>
    <rPh sb="21" eb="23">
      <t>ショリ</t>
    </rPh>
    <rPh sb="23" eb="25">
      <t>ゲンカ</t>
    </rPh>
    <rPh sb="33" eb="35">
      <t>レイワ</t>
    </rPh>
    <rPh sb="36" eb="38">
      <t>ネンド</t>
    </rPh>
    <rPh sb="41" eb="42">
      <t>ホウ</t>
    </rPh>
    <rPh sb="42" eb="44">
      <t>テキヨウ</t>
    </rPh>
    <rPh sb="44" eb="46">
      <t>ジギョウ</t>
    </rPh>
    <rPh sb="48" eb="50">
      <t>イコウ</t>
    </rPh>
    <rPh sb="51" eb="52">
      <t>トモナ</t>
    </rPh>
    <rPh sb="53" eb="55">
      <t>ケイヒ</t>
    </rPh>
    <rPh sb="56" eb="58">
      <t>ハッセイ</t>
    </rPh>
    <rPh sb="63" eb="64">
      <t>カカ</t>
    </rPh>
    <rPh sb="65" eb="67">
      <t>キギョウ</t>
    </rPh>
    <rPh sb="67" eb="68">
      <t>サイ</t>
    </rPh>
    <rPh sb="69" eb="71">
      <t>カリイレ</t>
    </rPh>
    <rPh sb="85" eb="87">
      <t>キンコウ</t>
    </rPh>
    <rPh sb="88" eb="89">
      <t>クズ</t>
    </rPh>
    <rPh sb="95" eb="97">
      <t>シタマワ</t>
    </rPh>
    <rPh sb="101" eb="103">
      <t>シヒョウ</t>
    </rPh>
    <rPh sb="104" eb="106">
      <t>オオハバ</t>
    </rPh>
    <rPh sb="106" eb="108">
      <t>ゾウカ</t>
    </rPh>
    <rPh sb="109" eb="110">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</si>
</sst>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75-45E0-908B-DDC8F0BB15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CB75-45E0-908B-DDC8F0BB15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41.33</c:v>
                </c:pt>
                <c:pt idx="1">
                  <c:v>37.33</c:v>
                </c:pt>
                <c:pt idx="2">
                  <c:v>42</c:v>
                </c:pt>
                <c:pt idx="3">
                  <c:v>84</c:v>
                </c:pt>
                <c:pt idx="4">
                  <c:v>74</c:v>
                </c:pt>
              </c:numCache>
            </c:numRef>
          </c:val>
          <c:extLst>
            <c:ext xmlns:c16="http://schemas.microsoft.com/office/drawing/2014/chart" uri="{C3380CC4-5D6E-409C-BE32-E72D297353CC}">
              <c16:uniqueId val="{00000000-ED84-46E9-88DB-B1EE5B37DE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40.83</c:v>
                </c:pt>
                <c:pt idx="1">
                  <c:v>39.130000000000003</c:v>
                </c:pt>
                <c:pt idx="2">
                  <c:v>40.29</c:v>
                </c:pt>
                <c:pt idx="3">
                  <c:v>40.11</c:v>
                </c:pt>
                <c:pt idx="4">
                  <c:v>37.67</c:v>
                </c:pt>
              </c:numCache>
            </c:numRef>
          </c:val>
          <c:smooth val="0"/>
          <c:extLst>
            <c:ext xmlns:c16="http://schemas.microsoft.com/office/drawing/2014/chart" uri="{C3380CC4-5D6E-409C-BE32-E72D297353CC}">
              <c16:uniqueId val="{00000001-ED84-46E9-88DB-B1EE5B37DE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95.6</c:v>
                </c:pt>
                <c:pt idx="1">
                  <c:v>95.24</c:v>
                </c:pt>
                <c:pt idx="2">
                  <c:v>95.24</c:v>
                </c:pt>
                <c:pt idx="3">
                  <c:v>94.81</c:v>
                </c:pt>
                <c:pt idx="4">
                  <c:v>94.37</c:v>
                </c:pt>
              </c:numCache>
            </c:numRef>
          </c:val>
          <c:extLst>
            <c:ext xmlns:c16="http://schemas.microsoft.com/office/drawing/2014/chart" uri="{C3380CC4-5D6E-409C-BE32-E72D297353CC}">
              <c16:uniqueId val="{00000000-ED38-4959-90C2-5675D4DED3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c:v>
                </c:pt>
                <c:pt idx="1">
                  <c:v>86.33</c:v>
                </c:pt>
                <c:pt idx="2">
                  <c:v>87.49</c:v>
                </c:pt>
                <c:pt idx="3">
                  <c:v>87.61</c:v>
                </c:pt>
                <c:pt idx="4">
                  <c:v>87.94</c:v>
                </c:pt>
              </c:numCache>
            </c:numRef>
          </c:val>
          <c:smooth val="0"/>
          <c:extLst>
            <c:ext xmlns:c16="http://schemas.microsoft.com/office/drawing/2014/chart" uri="{C3380CC4-5D6E-409C-BE32-E72D297353CC}">
              <c16:uniqueId val="{00000001-ED38-4959-90C2-5675D4DED3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54.12</c:v>
                </c:pt>
              </c:numCache>
            </c:numRef>
          </c:val>
          <c:extLst>
            <c:ext xmlns:c16="http://schemas.microsoft.com/office/drawing/2014/chart" uri="{C3380CC4-5D6E-409C-BE32-E72D297353CC}">
              <c16:uniqueId val="{00000000-4299-428B-BCB3-177130924A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99-428B-BCB3-177130924A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18-4D3A-BAEE-8F77856C42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18-4D3A-BAEE-8F77856C42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7F-4823-907C-24DC2D716B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7F-4823-907C-24DC2D716B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F7-4794-B55F-37A758EB51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F7-4794-B55F-37A758EB51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A7-4390-A2E8-3692711A09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A7-4390-A2E8-3692711A09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487.68</c:v>
                </c:pt>
              </c:numCache>
            </c:numRef>
          </c:val>
          <c:extLst>
            <c:ext xmlns:c16="http://schemas.microsoft.com/office/drawing/2014/chart" uri="{C3380CC4-5D6E-409C-BE32-E72D297353CC}">
              <c16:uniqueId val="{00000000-D294-482C-8D72-2AFC647730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512.88</c:v>
                </c:pt>
                <c:pt idx="1">
                  <c:v>641.42999999999995</c:v>
                </c:pt>
                <c:pt idx="2">
                  <c:v>807.81</c:v>
                </c:pt>
                <c:pt idx="3">
                  <c:v>733.23</c:v>
                </c:pt>
                <c:pt idx="4">
                  <c:v>607.88</c:v>
                </c:pt>
              </c:numCache>
            </c:numRef>
          </c:val>
          <c:smooth val="0"/>
          <c:extLst>
            <c:ext xmlns:c16="http://schemas.microsoft.com/office/drawing/2014/chart" uri="{C3380CC4-5D6E-409C-BE32-E72D297353CC}">
              <c16:uniqueId val="{00000001-D294-482C-8D72-2AFC647730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28.36</c:v>
                </c:pt>
                <c:pt idx="1">
                  <c:v>25.79</c:v>
                </c:pt>
                <c:pt idx="2">
                  <c:v>27.01</c:v>
                </c:pt>
                <c:pt idx="3">
                  <c:v>25.94</c:v>
                </c:pt>
                <c:pt idx="4">
                  <c:v>9.41</c:v>
                </c:pt>
              </c:numCache>
            </c:numRef>
          </c:val>
          <c:extLst>
            <c:ext xmlns:c16="http://schemas.microsoft.com/office/drawing/2014/chart" uri="{C3380CC4-5D6E-409C-BE32-E72D297353CC}">
              <c16:uniqueId val="{00000000-51BC-4007-8C6C-FBA588433A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51.07</c:v>
                </c:pt>
                <c:pt idx="1">
                  <c:v>56.93</c:v>
                </c:pt>
                <c:pt idx="2">
                  <c:v>49.44</c:v>
                </c:pt>
                <c:pt idx="3">
                  <c:v>54.39</c:v>
                </c:pt>
                <c:pt idx="4">
                  <c:v>48.98</c:v>
                </c:pt>
              </c:numCache>
            </c:numRef>
          </c:val>
          <c:smooth val="0"/>
          <c:extLst>
            <c:ext xmlns:c16="http://schemas.microsoft.com/office/drawing/2014/chart" uri="{C3380CC4-5D6E-409C-BE32-E72D297353CC}">
              <c16:uniqueId val="{00000001-51BC-4007-8C6C-FBA588433A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795.1</c:v>
                </c:pt>
                <c:pt idx="1">
                  <c:v>889.23</c:v>
                </c:pt>
                <c:pt idx="2">
                  <c:v>902.42</c:v>
                </c:pt>
                <c:pt idx="3">
                  <c:v>975.27</c:v>
                </c:pt>
                <c:pt idx="4">
                  <c:v>2672.57</c:v>
                </c:pt>
              </c:numCache>
            </c:numRef>
          </c:val>
          <c:extLst>
            <c:ext xmlns:c16="http://schemas.microsoft.com/office/drawing/2014/chart" uri="{C3380CC4-5D6E-409C-BE32-E72D297353CC}">
              <c16:uniqueId val="{00000000-5B79-464C-B68C-C88E324102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314.68</c:v>
                </c:pt>
                <c:pt idx="1">
                  <c:v>300.17</c:v>
                </c:pt>
                <c:pt idx="2">
                  <c:v>343.49</c:v>
                </c:pt>
                <c:pt idx="3">
                  <c:v>318.06</c:v>
                </c:pt>
                <c:pt idx="4">
                  <c:v>362.51</c:v>
                </c:pt>
              </c:numCache>
            </c:numRef>
          </c:val>
          <c:smooth val="0"/>
          <c:extLst>
            <c:ext xmlns:c16="http://schemas.microsoft.com/office/drawing/2014/chart" uri="{C3380CC4-5D6E-409C-BE32-E72D297353CC}">
              <c16:uniqueId val="{00000001-5B79-464C-B68C-C88E324102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防府市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H1</v>
      </c>
      <c r="X8" s="35"/>
      <c r="Y8" s="35"/>
      <c r="Z8" s="35"/>
      <c r="AA8" s="35"/>
      <c r="AB8" s="35"/>
      <c r="AC8" s="35"/>
      <c r="AD8" s="36" t="str">
        <f>データ!$M$6</f>
        <v>非設置</v>
      </c>
      <c r="AE8" s="36"/>
      <c r="AF8" s="36"/>
      <c r="AG8" s="36"/>
      <c r="AH8" s="36"/>
      <c r="AI8" s="36"/>
      <c r="AJ8" s="36"/>
      <c r="AK8" s="3"/>
      <c r="AL8" s="37">
        <f>データ!S6</f>
        <v>113927</v>
      </c>
      <c r="AM8" s="37"/>
      <c r="AN8" s="37"/>
      <c r="AO8" s="37"/>
      <c r="AP8" s="37"/>
      <c r="AQ8" s="37"/>
      <c r="AR8" s="37"/>
      <c r="AS8" s="37"/>
      <c r="AT8" s="38">
        <f>データ!T6</f>
        <v>189.37</v>
      </c>
      <c r="AU8" s="38"/>
      <c r="AV8" s="38"/>
      <c r="AW8" s="38"/>
      <c r="AX8" s="38"/>
      <c r="AY8" s="38"/>
      <c r="AZ8" s="38"/>
      <c r="BA8" s="38"/>
      <c r="BB8" s="38">
        <f>データ!U6</f>
        <v>601.61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0.06</v>
      </c>
      <c r="Q10" s="38"/>
      <c r="R10" s="38"/>
      <c r="S10" s="38"/>
      <c r="T10" s="38"/>
      <c r="U10" s="38"/>
      <c r="V10" s="38"/>
      <c r="W10" s="38">
        <f>データ!Q6</f>
        <v>19.59</v>
      </c>
      <c r="X10" s="38"/>
      <c r="Y10" s="38"/>
      <c r="Z10" s="38"/>
      <c r="AA10" s="38"/>
      <c r="AB10" s="38"/>
      <c r="AC10" s="38"/>
      <c r="AD10" s="37">
        <f>データ!R6</f>
        <v>2750</v>
      </c>
      <c r="AE10" s="37"/>
      <c r="AF10" s="37"/>
      <c r="AG10" s="37"/>
      <c r="AH10" s="37"/>
      <c r="AI10" s="37"/>
      <c r="AJ10" s="37"/>
      <c r="AK10" s="2"/>
      <c r="AL10" s="37">
        <f>データ!V6</f>
        <v>71</v>
      </c>
      <c r="AM10" s="37"/>
      <c r="AN10" s="37"/>
      <c r="AO10" s="37"/>
      <c r="AP10" s="37"/>
      <c r="AQ10" s="37"/>
      <c r="AR10" s="37"/>
      <c r="AS10" s="37"/>
      <c r="AT10" s="38">
        <f>データ!W6</f>
        <v>0.09</v>
      </c>
      <c r="AU10" s="38"/>
      <c r="AV10" s="38"/>
      <c r="AW10" s="38"/>
      <c r="AX10" s="38"/>
      <c r="AY10" s="38"/>
      <c r="AZ10" s="38"/>
      <c r="BA10" s="38"/>
      <c r="BB10" s="38">
        <f>データ!X6</f>
        <v>788.89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zb1M6U1pUK4hKXG500Wo8EM452R2nP8Tauuav9Sfqz5VzObCD/fORDh2ywM/WROXDF89cRnHHg4R4rGZ8nA5g==" saltValue="rmGFs4NKX4aOjpiZwOzX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352063</v>
      </c>
      <c r="D6" s="19">
        <f t="shared" si="3"/>
        <v>47</v>
      </c>
      <c r="E6" s="19">
        <f t="shared" si="3"/>
        <v>17</v>
      </c>
      <c r="F6" s="19">
        <f t="shared" si="3"/>
        <v>6</v>
      </c>
      <c r="G6" s="19">
        <f t="shared" si="3"/>
        <v>0</v>
      </c>
      <c r="H6" s="19" t="str">
        <f t="shared" si="3"/>
        <v>山口県　防府市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0.06</v>
      </c>
      <c r="Q6" s="20">
        <f t="shared" si="3"/>
        <v>19.59</v>
      </c>
      <c r="R6" s="20">
        <f t="shared" si="3"/>
        <v>2750</v>
      </c>
      <c r="S6" s="20">
        <f t="shared" si="3"/>
        <v>113927</v>
      </c>
      <c r="T6" s="20">
        <f t="shared" si="3"/>
        <v>189.37</v>
      </c>
      <c r="U6" s="20">
        <f t="shared" si="3"/>
        <v>601.61</v>
      </c>
      <c r="V6" s="20">
        <f t="shared" si="3"/>
        <v>71</v>
      </c>
      <c r="W6" s="20">
        <f t="shared" si="3"/>
        <v>0.09</v>
      </c>
      <c r="X6" s="20">
        <f t="shared" si="3"/>
        <v>788.89</v>
      </c>
      <c r="Y6" s="21">
        <f>IF(Y7="",NA(),Y7)</f>
        <v>100</v>
      </c>
      <c r="Z6" s="21">
        <f t="shared" ref="Z6:AH6" si="4">IF(Z7="",NA(),Z7)</f>
        <v>100</v>
      </c>
      <c r="AA6" s="21">
        <f t="shared" si="4"/>
        <v>100</v>
      </c>
      <c r="AB6" s="21">
        <f t="shared" si="4"/>
        <v>100</v>
      </c>
      <c r="AC6" s="21">
        <f t="shared" si="4"/>
        <v>54.12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487.68</v>
      </c>
      <c r="BK6" s="21">
        <f t="shared" si="7"/>
        <v>512.88</v>
      </c>
      <c r="BL6" s="21">
        <f t="shared" si="7"/>
        <v>641.42999999999995</v>
      </c>
      <c r="BM6" s="21">
        <f t="shared" si="7"/>
        <v>807.81</v>
      </c>
      <c r="BN6" s="21">
        <f t="shared" si="7"/>
        <v>733.23</v>
      </c>
      <c r="BO6" s="21">
        <f t="shared" si="7"/>
        <v>607.88</v>
      </c>
      <c r="BP6" s="20" t="str">
        <f>IF(BP7="","",IF(BP7="-","【-】","【"&amp;SUBSTITUTE(TEXT(BP7,"#,##0.00"),"-","△")&amp;"】"))</f>
        <v>【1,078.44】</v>
      </c>
      <c r="BQ6" s="21">
        <f>IF(BQ7="",NA(),BQ7)</f>
        <v>28.36</v>
      </c>
      <c r="BR6" s="21">
        <f t="shared" ref="BR6:BZ6" si="8">IF(BR7="",NA(),BR7)</f>
        <v>25.79</v>
      </c>
      <c r="BS6" s="21">
        <f t="shared" si="8"/>
        <v>27.01</v>
      </c>
      <c r="BT6" s="21">
        <f t="shared" si="8"/>
        <v>25.94</v>
      </c>
      <c r="BU6" s="21">
        <f t="shared" si="8"/>
        <v>9.41</v>
      </c>
      <c r="BV6" s="21">
        <f t="shared" si="8"/>
        <v>51.07</v>
      </c>
      <c r="BW6" s="21">
        <f t="shared" si="8"/>
        <v>56.93</v>
      </c>
      <c r="BX6" s="21">
        <f t="shared" si="8"/>
        <v>49.44</v>
      </c>
      <c r="BY6" s="21">
        <f t="shared" si="8"/>
        <v>54.39</v>
      </c>
      <c r="BZ6" s="21">
        <f t="shared" si="8"/>
        <v>48.98</v>
      </c>
      <c r="CA6" s="20" t="str">
        <f>IF(CA7="","",IF(CA7="-","【-】","【"&amp;SUBSTITUTE(TEXT(CA7,"#,##0.00"),"-","△")&amp;"】"))</f>
        <v>【41.91】</v>
      </c>
      <c r="CB6" s="21">
        <f>IF(CB7="",NA(),CB7)</f>
        <v>795.1</v>
      </c>
      <c r="CC6" s="21">
        <f t="shared" ref="CC6:CK6" si="9">IF(CC7="",NA(),CC7)</f>
        <v>889.23</v>
      </c>
      <c r="CD6" s="21">
        <f t="shared" si="9"/>
        <v>902.42</v>
      </c>
      <c r="CE6" s="21">
        <f t="shared" si="9"/>
        <v>975.27</v>
      </c>
      <c r="CF6" s="21">
        <f t="shared" si="9"/>
        <v>2672.57</v>
      </c>
      <c r="CG6" s="21">
        <f t="shared" si="9"/>
        <v>314.68</v>
      </c>
      <c r="CH6" s="21">
        <f t="shared" si="9"/>
        <v>300.17</v>
      </c>
      <c r="CI6" s="21">
        <f t="shared" si="9"/>
        <v>343.49</v>
      </c>
      <c r="CJ6" s="21">
        <f t="shared" si="9"/>
        <v>318.06</v>
      </c>
      <c r="CK6" s="21">
        <f t="shared" si="9"/>
        <v>362.51</v>
      </c>
      <c r="CL6" s="20" t="str">
        <f>IF(CL7="","",IF(CL7="-","【-】","【"&amp;SUBSTITUTE(TEXT(CL7,"#,##0.00"),"-","△")&amp;"】"))</f>
        <v>【420.17】</v>
      </c>
      <c r="CM6" s="21">
        <f>IF(CM7="",NA(),CM7)</f>
        <v>41.33</v>
      </c>
      <c r="CN6" s="21">
        <f t="shared" ref="CN6:CV6" si="10">IF(CN7="",NA(),CN7)</f>
        <v>37.33</v>
      </c>
      <c r="CO6" s="21">
        <f t="shared" si="10"/>
        <v>42</v>
      </c>
      <c r="CP6" s="21">
        <f t="shared" si="10"/>
        <v>84</v>
      </c>
      <c r="CQ6" s="21">
        <f t="shared" si="10"/>
        <v>74</v>
      </c>
      <c r="CR6" s="21">
        <f t="shared" si="10"/>
        <v>40.83</v>
      </c>
      <c r="CS6" s="21">
        <f t="shared" si="10"/>
        <v>39.130000000000003</v>
      </c>
      <c r="CT6" s="21">
        <f t="shared" si="10"/>
        <v>40.29</v>
      </c>
      <c r="CU6" s="21">
        <f t="shared" si="10"/>
        <v>40.11</v>
      </c>
      <c r="CV6" s="21">
        <f t="shared" si="10"/>
        <v>37.67</v>
      </c>
      <c r="CW6" s="20" t="str">
        <f>IF(CW7="","",IF(CW7="-","【-】","【"&amp;SUBSTITUTE(TEXT(CW7,"#,##0.00"),"-","△")&amp;"】"))</f>
        <v>【29.92】</v>
      </c>
      <c r="CX6" s="21">
        <f>IF(CX7="",NA(),CX7)</f>
        <v>95.6</v>
      </c>
      <c r="CY6" s="21">
        <f t="shared" ref="CY6:DG6" si="11">IF(CY7="",NA(),CY7)</f>
        <v>95.24</v>
      </c>
      <c r="CZ6" s="21">
        <f t="shared" si="11"/>
        <v>95.24</v>
      </c>
      <c r="DA6" s="21">
        <f t="shared" si="11"/>
        <v>94.81</v>
      </c>
      <c r="DB6" s="21">
        <f t="shared" si="11"/>
        <v>94.37</v>
      </c>
      <c r="DC6" s="21">
        <f t="shared" si="11"/>
        <v>86</v>
      </c>
      <c r="DD6" s="21">
        <f t="shared" si="11"/>
        <v>86.33</v>
      </c>
      <c r="DE6" s="21">
        <f t="shared" si="11"/>
        <v>87.49</v>
      </c>
      <c r="DF6" s="21">
        <f t="shared" si="11"/>
        <v>87.61</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1">
        <f t="shared" si="14"/>
        <v>0.01</v>
      </c>
      <c r="EM6" s="20">
        <f t="shared" si="14"/>
        <v>0</v>
      </c>
      <c r="EN6" s="21">
        <f t="shared" si="14"/>
        <v>0.02</v>
      </c>
      <c r="EO6" s="20" t="str">
        <f>IF(EO7="","",IF(EO7="-","【-】","【"&amp;SUBSTITUTE(TEXT(EO7,"#,##0.00"),"-","△")&amp;"】"))</f>
        <v>【0.01】</v>
      </c>
    </row>
    <row r="7" spans="1:145" s="22" customFormat="1" x14ac:dyDescent="0.15">
      <c r="A7" s="14"/>
      <c r="B7" s="23">
        <v>2022</v>
      </c>
      <c r="C7" s="23">
        <v>352063</v>
      </c>
      <c r="D7" s="23">
        <v>47</v>
      </c>
      <c r="E7" s="23">
        <v>17</v>
      </c>
      <c r="F7" s="23">
        <v>6</v>
      </c>
      <c r="G7" s="23">
        <v>0</v>
      </c>
      <c r="H7" s="23" t="s">
        <v>98</v>
      </c>
      <c r="I7" s="23" t="s">
        <v>99</v>
      </c>
      <c r="J7" s="23" t="s">
        <v>100</v>
      </c>
      <c r="K7" s="23" t="s">
        <v>101</v>
      </c>
      <c r="L7" s="23" t="s">
        <v>102</v>
      </c>
      <c r="M7" s="23" t="s">
        <v>103</v>
      </c>
      <c r="N7" s="24" t="s">
        <v>104</v>
      </c>
      <c r="O7" s="24" t="s">
        <v>105</v>
      </c>
      <c r="P7" s="24">
        <v>0.06</v>
      </c>
      <c r="Q7" s="24">
        <v>19.59</v>
      </c>
      <c r="R7" s="24">
        <v>2750</v>
      </c>
      <c r="S7" s="24">
        <v>113927</v>
      </c>
      <c r="T7" s="24">
        <v>189.37</v>
      </c>
      <c r="U7" s="24">
        <v>601.61</v>
      </c>
      <c r="V7" s="24">
        <v>71</v>
      </c>
      <c r="W7" s="24">
        <v>0.09</v>
      </c>
      <c r="X7" s="24">
        <v>788.89</v>
      </c>
      <c r="Y7" s="24">
        <v>100</v>
      </c>
      <c r="Z7" s="24">
        <v>100</v>
      </c>
      <c r="AA7" s="24">
        <v>100</v>
      </c>
      <c r="AB7" s="24">
        <v>100</v>
      </c>
      <c r="AC7" s="24">
        <v>54.12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487.68</v>
      </c>
      <c r="BK7" s="24">
        <v>512.88</v>
      </c>
      <c r="BL7" s="24">
        <v>641.42999999999995</v>
      </c>
      <c r="BM7" s="24">
        <v>807.81</v>
      </c>
      <c r="BN7" s="24">
        <v>733.23</v>
      </c>
      <c r="BO7" s="24">
        <v>607.88</v>
      </c>
      <c r="BP7" s="24">
        <v>1078.44</v>
      </c>
      <c r="BQ7" s="24">
        <v>28.36</v>
      </c>
      <c r="BR7" s="24">
        <v>25.79</v>
      </c>
      <c r="BS7" s="24">
        <v>27.01</v>
      </c>
      <c r="BT7" s="24">
        <v>25.94</v>
      </c>
      <c r="BU7" s="24">
        <v>9.41</v>
      </c>
      <c r="BV7" s="24">
        <v>51.07</v>
      </c>
      <c r="BW7" s="24">
        <v>56.93</v>
      </c>
      <c r="BX7" s="24">
        <v>49.44</v>
      </c>
      <c r="BY7" s="24">
        <v>54.39</v>
      </c>
      <c r="BZ7" s="24">
        <v>48.98</v>
      </c>
      <c r="CA7" s="24">
        <v>41.91</v>
      </c>
      <c r="CB7" s="24">
        <v>795.1</v>
      </c>
      <c r="CC7" s="24">
        <v>889.23</v>
      </c>
      <c r="CD7" s="24">
        <v>902.42</v>
      </c>
      <c r="CE7" s="24">
        <v>975.27</v>
      </c>
      <c r="CF7" s="24">
        <v>2672.57</v>
      </c>
      <c r="CG7" s="24">
        <v>314.68</v>
      </c>
      <c r="CH7" s="24">
        <v>300.17</v>
      </c>
      <c r="CI7" s="24">
        <v>343.49</v>
      </c>
      <c r="CJ7" s="24">
        <v>318.06</v>
      </c>
      <c r="CK7" s="24">
        <v>362.51</v>
      </c>
      <c r="CL7" s="24">
        <v>420.17</v>
      </c>
      <c r="CM7" s="24">
        <v>41.33</v>
      </c>
      <c r="CN7" s="24">
        <v>37.33</v>
      </c>
      <c r="CO7" s="24">
        <v>42</v>
      </c>
      <c r="CP7" s="24">
        <v>84</v>
      </c>
      <c r="CQ7" s="24">
        <v>74</v>
      </c>
      <c r="CR7" s="24">
        <v>40.83</v>
      </c>
      <c r="CS7" s="24">
        <v>39.130000000000003</v>
      </c>
      <c r="CT7" s="24">
        <v>40.29</v>
      </c>
      <c r="CU7" s="24">
        <v>40.11</v>
      </c>
      <c r="CV7" s="24">
        <v>37.67</v>
      </c>
      <c r="CW7" s="24">
        <v>29.92</v>
      </c>
      <c r="CX7" s="24">
        <v>95.6</v>
      </c>
      <c r="CY7" s="24">
        <v>95.24</v>
      </c>
      <c r="CZ7" s="24">
        <v>95.24</v>
      </c>
      <c r="DA7" s="24">
        <v>94.81</v>
      </c>
      <c r="DB7" s="24">
        <v>94.37</v>
      </c>
      <c r="DC7" s="24">
        <v>86</v>
      </c>
      <c r="DD7" s="24">
        <v>86.33</v>
      </c>
      <c r="DE7" s="24">
        <v>87.49</v>
      </c>
      <c r="DF7" s="24">
        <v>87.61</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0.01</v>
      </c>
      <c r="EM7" s="24">
        <v>0</v>
      </c>
      <c r="EN7" s="24">
        <v>0.02</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2023-12-12T02:57:50Z</dcterms:created>
  <dcterms:modified xsi:type="dcterms:W3CDTF">2024-02-19T02:20:58Z</dcterms:modified>
  <cp:category/>
</cp:coreProperties>
</file>