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５年度\5公営企業・三セク\20240117公営企業に係る経営比較分析表（令和４年度決算）の分析等について\"/>
    </mc:Choice>
  </mc:AlternateContent>
  <xr:revisionPtr revIDLastSave="0" documentId="13_ncr:1_{9BDB8FD7-17B1-4A6E-8015-A39903ADBA9A}" xr6:coauthVersionLast="36" xr6:coauthVersionMax="36" xr10:uidLastSave="{00000000-0000-0000-0000-000000000000}"/>
  <workbookProtection workbookAlgorithmName="SHA-512" workbookHashValue="DQSZ5Rj1U+NPiX47Lb3TLuHHyGyqm5vZMQ8QDiM2ic+GlddNrw01Yb4tAocQaGHb/w4/ailO9908iyzoBn5+Mw==" workbookSaltValue="01cfhx9YhcDQXj9e6552t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<sst xmlns="http://schemas.openxmlformats.org/spreadsheetml/2006/main" count="236" uniqueCount="119">
  <si>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</si>
  <si>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</si>
  <si>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</si>
  <si>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</si>
  <si>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</si>
  <si>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</si>
  <si>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</si>
  <si>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</si>
  <si>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</si>
  <si>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</si>
  <si>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</si>
  <si>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</si>
  <si>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</si>
  <si>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</si>
  <si>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</si>
  <si>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</si>
  <si>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</si>
  <si>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</si>
  <si>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</si>
  <si>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</si>
  <si>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</si>
  <si>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</si>
  <si>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</si>
  <si>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</si>
  <si>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</si>
  <si>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</si>
  <si>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</si>
  <si>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</si>
  <si>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</si>
  <si>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</si>
  <si>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</si>
  <si>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</si>
  <si>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</si>
  <si>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</si>
  <si>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</si>
  <si>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</si>
  <si>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</si>
  <si>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</si>
  <si>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</si>
  <si>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</si>
  <si>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</si>
  <si>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</si>
  <si>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</si>
  <si>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</si>
  <si>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</si>
  <si>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</si>
  <si>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</si>
  <si>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</si>
  <si>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</si>
  <si>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</si>
  <si>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</si>
  <si>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</si>
  <si>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</si>
  <si>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</si>
  <si>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</si>
  <si>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</si>
  <si>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</si>
  <si>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</si>
  <si>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</si>
  <si>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</si>
  <si>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</si>
  <si>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</si>
  <si>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</si>
  <si>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</si>
  <si>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</si>
  <si>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</si>
  <si>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</si>
  <si>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</si>
  <si>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</si>
  <si>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</si>
  <si>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</si>
  <si>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</si>
  <si>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</si>
  <si>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</si>
  <si>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</si>
  <si>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</si>
  <si>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</si>
  <si>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</si>
  <si>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</si>
  <si>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</si>
  <si>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</si>
  <si>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</si>
  <si>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</si>
  <si>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</si>
  <si>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</si>
  <si>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</si>
  <si>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</si>
  <si>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</si>
  <si>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</si>
  <si>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</si>
  <si>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</si>
  <si>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</si>
  <si>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</si>
  <si>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</si>
  <si>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</si>
  <si>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</si>
  <si>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</si>
  <si>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</si>
  <si>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</si>
  <si>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</si>
  <si>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</si>
  <si>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</si>
  <si>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</si>
  <si>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</si>
  <si>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</si>
  <si>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</si>
  <si>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</si>
  <si>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</si>
  <si>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</si>
  <si>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</si>
  <si>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</si>
  <si>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</si>
  <si>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</si>
  <si>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</si>
  <si>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</si>
  <si>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</si>
  <si>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平成10年に供用を開始し、管渠・設備の更新は状態が良いものは長寿命化を図り、更新はなるべく実施しないようにしている。</t>
    <phoneticPr fontId="4"/>
  </si>
  <si>
    <t xml:space="preserve">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出ている。</t>
    <phoneticPr fontId="4"/>
  </si>
  <si>
    <t xml:space="preserve"> 収益的収支比率は、例年どおり100％近い数値となった。人口減少が進み、使用料収入は減少傾向が続いているため、基準外繰入が総収益の大きな割合を占めているのが現状である。
　経費回収率は、前年度と比べて施設点検整備委託料の増加により汚水処理費が増加したため比率は悪化した。今後も経費の削減を徹底して行う。
　計画人口410人に対して、現在の域内人口は186人まで減少した。人口減により、一日平均の処理水量も下がっている。そのため、施設利用率は類似団体と比較して大きく下回り、過大スペックになっている状況である。
　水洗化率は、水洗設置人口の減少により比率は低下した。</t>
    <rPh sb="100" eb="102">
      <t>シセツ</t>
    </rPh>
    <rPh sb="102" eb="104">
      <t>テンケン</t>
    </rPh>
    <rPh sb="104" eb="106">
      <t>セイビ</t>
    </rPh>
    <rPh sb="106" eb="109">
      <t>イタクリョウ</t>
    </rPh>
    <rPh sb="110" eb="112">
      <t>ゾウカ</t>
    </rPh>
    <rPh sb="121" eb="123">
      <t>ゾウカ</t>
    </rPh>
    <rPh sb="130" eb="132">
      <t>アッカ</t>
    </rPh>
    <rPh sb="277" eb="27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</si>
</sst>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BC-484D-822E-E8518DD324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5BC-484D-822E-E8518DD324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39.64</c:v>
                </c:pt>
                <c:pt idx="1">
                  <c:v>38.74</c:v>
                </c:pt>
                <c:pt idx="2">
                  <c:v>38.74</c:v>
                </c:pt>
                <c:pt idx="3">
                  <c:v>37.840000000000003</c:v>
                </c:pt>
                <c:pt idx="4">
                  <c:v>38.74</c:v>
                </c:pt>
              </c:numCache>
            </c:numRef>
          </c:val>
          <c:extLst>
            <c:ext xmlns:c16="http://schemas.microsoft.com/office/drawing/2014/chart" uri="{C3380CC4-5D6E-409C-BE32-E72D297353CC}">
              <c16:uniqueId val="{00000000-1AAC-43E0-99AB-CC0FBF7D85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AAC-43E0-99AB-CC0FBF7D85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83.5</c:v>
                </c:pt>
                <c:pt idx="1">
                  <c:v>83.25</c:v>
                </c:pt>
                <c:pt idx="2">
                  <c:v>82.81</c:v>
                </c:pt>
                <c:pt idx="3">
                  <c:v>83.96</c:v>
                </c:pt>
                <c:pt idx="4">
                  <c:v>83.87</c:v>
                </c:pt>
              </c:numCache>
            </c:numRef>
          </c:val>
          <c:extLst>
            <c:ext xmlns:c16="http://schemas.microsoft.com/office/drawing/2014/chart" uri="{C3380CC4-5D6E-409C-BE32-E72D297353CC}">
              <c16:uniqueId val="{00000000-3A8F-4B51-892E-AEC375B1A8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A8F-4B51-892E-AEC375B1A8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100.1</c:v>
                </c:pt>
                <c:pt idx="2">
                  <c:v>99.99</c:v>
                </c:pt>
                <c:pt idx="3">
                  <c:v>99.95</c:v>
                </c:pt>
                <c:pt idx="4">
                  <c:v>99.93</c:v>
                </c:pt>
              </c:numCache>
            </c:numRef>
          </c:val>
          <c:extLst>
            <c:ext xmlns:c16="http://schemas.microsoft.com/office/drawing/2014/chart" uri="{C3380CC4-5D6E-409C-BE32-E72D297353CC}">
              <c16:uniqueId val="{00000000-1640-4551-B14F-AE5EBF71E6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0-4551-B14F-AE5EBF71E6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2C-402F-956F-EA53082BE8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C-402F-956F-EA53082BE8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2-43D3-85FB-61C3D692F8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2-43D3-85FB-61C3D692F8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0-41B4-AC8E-FA1980591E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0-41B4-AC8E-FA1980591E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FF-4872-8F4C-9D663823E4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F-4872-8F4C-9D663823E4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D-4101-B576-D1DE479D4E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2BD-4101-B576-D1DE479D4E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21.18</c:v>
                </c:pt>
                <c:pt idx="1">
                  <c:v>25.85</c:v>
                </c:pt>
                <c:pt idx="2">
                  <c:v>24.39</c:v>
                </c:pt>
                <c:pt idx="3">
                  <c:v>37.31</c:v>
                </c:pt>
                <c:pt idx="4">
                  <c:v>26.31</c:v>
                </c:pt>
              </c:numCache>
            </c:numRef>
          </c:val>
          <c:extLst>
            <c:ext xmlns:c16="http://schemas.microsoft.com/office/drawing/2014/chart" uri="{C3380CC4-5D6E-409C-BE32-E72D297353CC}">
              <c16:uniqueId val="{00000000-E417-475B-BE3D-4E857AB26E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417-475B-BE3D-4E857AB26E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731.23</c:v>
                </c:pt>
                <c:pt idx="1">
                  <c:v>590.54</c:v>
                </c:pt>
                <c:pt idx="2">
                  <c:v>783.25</c:v>
                </c:pt>
                <c:pt idx="3">
                  <c:v>514.23</c:v>
                </c:pt>
                <c:pt idx="4">
                  <c:v>724.38</c:v>
                </c:pt>
              </c:numCache>
            </c:numRef>
          </c:val>
          <c:extLst>
            <c:ext xmlns:c16="http://schemas.microsoft.com/office/drawing/2014/chart" uri="{C3380CC4-5D6E-409C-BE32-E72D297353CC}">
              <c16:uniqueId val="{00000000-8FC1-4A13-9534-5C558AB725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FC1-4A13-9534-5C558AB725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山口県　上関町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2390</v>
      </c>
      <c r="AM8" s="37"/>
      <c r="AN8" s="37"/>
      <c r="AO8" s="37"/>
      <c r="AP8" s="37"/>
      <c r="AQ8" s="37"/>
      <c r="AR8" s="37"/>
      <c r="AS8" s="37"/>
      <c r="AT8" s="38">
        <f>データ!T6</f>
        <v>34.69</v>
      </c>
      <c r="AU8" s="38"/>
      <c r="AV8" s="38"/>
      <c r="AW8" s="38"/>
      <c r="AX8" s="38"/>
      <c r="AY8" s="38"/>
      <c r="AZ8" s="38"/>
      <c r="BA8" s="38"/>
      <c r="BB8" s="38">
        <f>データ!U6</f>
        <v>68.900000000000006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7.92</v>
      </c>
      <c r="Q10" s="38"/>
      <c r="R10" s="38"/>
      <c r="S10" s="38"/>
      <c r="T10" s="38"/>
      <c r="U10" s="38"/>
      <c r="V10" s="38"/>
      <c r="W10" s="38">
        <f>データ!Q6</f>
        <v>91.05</v>
      </c>
      <c r="X10" s="38"/>
      <c r="Y10" s="38"/>
      <c r="Z10" s="38"/>
      <c r="AA10" s="38"/>
      <c r="AB10" s="38"/>
      <c r="AC10" s="38"/>
      <c r="AD10" s="37">
        <f>データ!R6</f>
        <v>3500</v>
      </c>
      <c r="AE10" s="37"/>
      <c r="AF10" s="37"/>
      <c r="AG10" s="37"/>
      <c r="AH10" s="37"/>
      <c r="AI10" s="37"/>
      <c r="AJ10" s="37"/>
      <c r="AK10" s="2"/>
      <c r="AL10" s="37">
        <f>データ!V6</f>
        <v>186</v>
      </c>
      <c r="AM10" s="37"/>
      <c r="AN10" s="37"/>
      <c r="AO10" s="37"/>
      <c r="AP10" s="37"/>
      <c r="AQ10" s="37"/>
      <c r="AR10" s="37"/>
      <c r="AS10" s="37"/>
      <c r="AT10" s="38">
        <f>データ!W6</f>
        <v>0.1</v>
      </c>
      <c r="AU10" s="38"/>
      <c r="AV10" s="38"/>
      <c r="AW10" s="38"/>
      <c r="AX10" s="38"/>
      <c r="AY10" s="38"/>
      <c r="AZ10" s="38"/>
      <c r="BA10" s="38"/>
      <c r="BB10" s="38">
        <f>データ!X6</f>
        <v>1860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NLeFJlT9/IzQInsig+qMfXy/MPBPLfrMGH3D2wtBgpwKvcdXQZQsH+Lt5qYktnB4vpI5jXKGk8qoIXPNTJrQcQ==" saltValue="MZJZrErNmlcZ9CKLOdsr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353418</v>
      </c>
      <c r="D6" s="19">
        <f t="shared" si="3"/>
        <v>47</v>
      </c>
      <c r="E6" s="19">
        <f t="shared" si="3"/>
        <v>17</v>
      </c>
      <c r="F6" s="19">
        <f t="shared" si="3"/>
        <v>5</v>
      </c>
      <c r="G6" s="19">
        <f t="shared" si="3"/>
        <v>0</v>
      </c>
      <c r="H6" s="19" t="str">
        <f t="shared" si="3"/>
        <v>山口県　上関町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7.92</v>
      </c>
      <c r="Q6" s="20">
        <f t="shared" si="3"/>
        <v>91.05</v>
      </c>
      <c r="R6" s="20">
        <f t="shared" si="3"/>
        <v>3500</v>
      </c>
      <c r="S6" s="20">
        <f t="shared" si="3"/>
        <v>2390</v>
      </c>
      <c r="T6" s="20">
        <f t="shared" si="3"/>
        <v>34.69</v>
      </c>
      <c r="U6" s="20">
        <f t="shared" si="3"/>
        <v>68.900000000000006</v>
      </c>
      <c r="V6" s="20">
        <f t="shared" si="3"/>
        <v>186</v>
      </c>
      <c r="W6" s="20">
        <f t="shared" si="3"/>
        <v>0.1</v>
      </c>
      <c r="X6" s="20">
        <f t="shared" si="3"/>
        <v>1860</v>
      </c>
      <c r="Y6" s="21">
        <f>IF(Y7="",NA(),Y7)</f>
        <v>100.02</v>
      </c>
      <c r="Z6" s="21">
        <f t="shared" ref="Z6:AH6" si="4">IF(Z7="",NA(),Z7)</f>
        <v>100.1</v>
      </c>
      <c r="AA6" s="21">
        <f t="shared" si="4"/>
        <v>99.99</v>
      </c>
      <c r="AB6" s="21">
        <f t="shared" si="4"/>
        <v>99.95</v>
      </c>
      <c r="AC6" s="21">
        <f t="shared" si="4"/>
        <v>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21.18</v>
      </c>
      <c r="BR6" s="21">
        <f t="shared" ref="BR6:BZ6" si="8">IF(BR7="",NA(),BR7)</f>
        <v>25.85</v>
      </c>
      <c r="BS6" s="21">
        <f t="shared" si="8"/>
        <v>24.39</v>
      </c>
      <c r="BT6" s="21">
        <f t="shared" si="8"/>
        <v>37.31</v>
      </c>
      <c r="BU6" s="21">
        <f t="shared" si="8"/>
        <v>26.31</v>
      </c>
      <c r="BV6" s="21">
        <f t="shared" si="8"/>
        <v>57.77</v>
      </c>
      <c r="BW6" s="21">
        <f t="shared" si="8"/>
        <v>57.31</v>
      </c>
      <c r="BX6" s="21">
        <f t="shared" si="8"/>
        <v>57.08</v>
      </c>
      <c r="BY6" s="21">
        <f t="shared" si="8"/>
        <v>56.26</v>
      </c>
      <c r="BZ6" s="21">
        <f t="shared" si="8"/>
        <v>52.94</v>
      </c>
      <c r="CA6" s="20" t="str">
        <f>IF(CA7="","",IF(CA7="-","【-】","【"&amp;SUBSTITUTE(TEXT(CA7,"#,##0.00"),"-","△")&amp;"】"))</f>
        <v>【57.02】</v>
      </c>
      <c r="CB6" s="21">
        <f>IF(CB7="",NA(),CB7)</f>
        <v>731.23</v>
      </c>
      <c r="CC6" s="21">
        <f t="shared" ref="CC6:CK6" si="9">IF(CC7="",NA(),CC7)</f>
        <v>590.54</v>
      </c>
      <c r="CD6" s="21">
        <f t="shared" si="9"/>
        <v>783.25</v>
      </c>
      <c r="CE6" s="21">
        <f t="shared" si="9"/>
        <v>514.23</v>
      </c>
      <c r="CF6" s="21">
        <f t="shared" si="9"/>
        <v>724.38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39.64</v>
      </c>
      <c r="CN6" s="21">
        <f t="shared" ref="CN6:CV6" si="10">IF(CN7="",NA(),CN7)</f>
        <v>38.74</v>
      </c>
      <c r="CO6" s="21">
        <f t="shared" si="10"/>
        <v>38.74</v>
      </c>
      <c r="CP6" s="21">
        <f t="shared" si="10"/>
        <v>37.840000000000003</v>
      </c>
      <c r="CQ6" s="21">
        <f t="shared" si="10"/>
        <v>38.74</v>
      </c>
      <c r="CR6" s="21">
        <f t="shared" si="10"/>
        <v>50.68</v>
      </c>
      <c r="CS6" s="21">
        <f t="shared" si="10"/>
        <v>50.14</v>
      </c>
      <c r="CT6" s="21">
        <f t="shared" si="10"/>
        <v>54.83</v>
      </c>
      <c r="CU6" s="21">
        <f t="shared" si="10"/>
        <v>66.53</v>
      </c>
      <c r="CV6" s="21">
        <f t="shared" si="10"/>
        <v>52.35</v>
      </c>
      <c r="CW6" s="20" t="str">
        <f>IF(CW7="","",IF(CW7="-","【-】","【"&amp;SUBSTITUTE(TEXT(CW7,"#,##0.00"),"-","△")&amp;"】"))</f>
        <v>【52.55】</v>
      </c>
      <c r="CX6" s="21">
        <f>IF(CX7="",NA(),CX7)</f>
        <v>83.5</v>
      </c>
      <c r="CY6" s="21">
        <f t="shared" ref="CY6:DG6" si="11">IF(CY7="",NA(),CY7)</f>
        <v>83.25</v>
      </c>
      <c r="CZ6" s="21">
        <f t="shared" si="11"/>
        <v>82.81</v>
      </c>
      <c r="DA6" s="21">
        <f t="shared" si="11"/>
        <v>83.96</v>
      </c>
      <c r="DB6" s="21">
        <f t="shared" si="11"/>
        <v>83.87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353418</v>
      </c>
      <c r="D7" s="23">
        <v>47</v>
      </c>
      <c r="E7" s="23">
        <v>17</v>
      </c>
      <c r="F7" s="23">
        <v>5</v>
      </c>
      <c r="G7" s="23">
        <v>0</v>
      </c>
      <c r="H7" s="23" t="s">
        <v>98</v>
      </c>
      <c r="I7" s="23" t="s">
        <v>99</v>
      </c>
      <c r="J7" s="23" t="s">
        <v>100</v>
      </c>
      <c r="K7" s="23" t="s">
        <v>101</v>
      </c>
      <c r="L7" s="23" t="s">
        <v>102</v>
      </c>
      <c r="M7" s="23" t="s">
        <v>103</v>
      </c>
      <c r="N7" s="24" t="s">
        <v>104</v>
      </c>
      <c r="O7" s="24" t="s">
        <v>105</v>
      </c>
      <c r="P7" s="24">
        <v>7.92</v>
      </c>
      <c r="Q7" s="24">
        <v>91.05</v>
      </c>
      <c r="R7" s="24">
        <v>3500</v>
      </c>
      <c r="S7" s="24">
        <v>2390</v>
      </c>
      <c r="T7" s="24">
        <v>34.69</v>
      </c>
      <c r="U7" s="24">
        <v>68.900000000000006</v>
      </c>
      <c r="V7" s="24">
        <v>186</v>
      </c>
      <c r="W7" s="24">
        <v>0.1</v>
      </c>
      <c r="X7" s="24">
        <v>1860</v>
      </c>
      <c r="Y7" s="24">
        <v>100.02</v>
      </c>
      <c r="Z7" s="24">
        <v>100.1</v>
      </c>
      <c r="AA7" s="24">
        <v>99.99</v>
      </c>
      <c r="AB7" s="24">
        <v>99.95</v>
      </c>
      <c r="AC7" s="24">
        <v>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21.18</v>
      </c>
      <c r="BR7" s="24">
        <v>25.85</v>
      </c>
      <c r="BS7" s="24">
        <v>24.39</v>
      </c>
      <c r="BT7" s="24">
        <v>37.31</v>
      </c>
      <c r="BU7" s="24">
        <v>26.31</v>
      </c>
      <c r="BV7" s="24">
        <v>57.77</v>
      </c>
      <c r="BW7" s="24">
        <v>57.31</v>
      </c>
      <c r="BX7" s="24">
        <v>57.08</v>
      </c>
      <c r="BY7" s="24">
        <v>56.26</v>
      </c>
      <c r="BZ7" s="24">
        <v>52.94</v>
      </c>
      <c r="CA7" s="24">
        <v>57.02</v>
      </c>
      <c r="CB7" s="24">
        <v>731.23</v>
      </c>
      <c r="CC7" s="24">
        <v>590.54</v>
      </c>
      <c r="CD7" s="24">
        <v>783.25</v>
      </c>
      <c r="CE7" s="24">
        <v>514.23</v>
      </c>
      <c r="CF7" s="24">
        <v>724.38</v>
      </c>
      <c r="CG7" s="24">
        <v>274.35000000000002</v>
      </c>
      <c r="CH7" s="24">
        <v>273.52</v>
      </c>
      <c r="CI7" s="24">
        <v>274.99</v>
      </c>
      <c r="CJ7" s="24">
        <v>282.08999999999997</v>
      </c>
      <c r="CK7" s="24">
        <v>303.27999999999997</v>
      </c>
      <c r="CL7" s="24">
        <v>273.68</v>
      </c>
      <c r="CM7" s="24">
        <v>39.64</v>
      </c>
      <c r="CN7" s="24">
        <v>38.74</v>
      </c>
      <c r="CO7" s="24">
        <v>38.74</v>
      </c>
      <c r="CP7" s="24">
        <v>37.840000000000003</v>
      </c>
      <c r="CQ7" s="24">
        <v>38.74</v>
      </c>
      <c r="CR7" s="24">
        <v>50.68</v>
      </c>
      <c r="CS7" s="24">
        <v>50.14</v>
      </c>
      <c r="CT7" s="24">
        <v>54.83</v>
      </c>
      <c r="CU7" s="24">
        <v>66.53</v>
      </c>
      <c r="CV7" s="24">
        <v>52.35</v>
      </c>
      <c r="CW7" s="24">
        <v>52.55</v>
      </c>
      <c r="CX7" s="24">
        <v>83.5</v>
      </c>
      <c r="CY7" s="24">
        <v>83.25</v>
      </c>
      <c r="CZ7" s="24">
        <v>82.81</v>
      </c>
      <c r="DA7" s="24">
        <v>83.96</v>
      </c>
      <c r="DB7" s="24">
        <v>83.87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2024-02-03T00:38:37Z</cp:lastPrinted>
  <dcterms:created xsi:type="dcterms:W3CDTF">2023-12-12T02:55:36Z</dcterms:created>
  <dcterms:modified xsi:type="dcterms:W3CDTF">2024-02-03T00:38:44Z</dcterms:modified>
  <cp:category/>
</cp:coreProperties>
</file>