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er2103\Desktop\業務調整班（H26～R5）\R5\公営企業会計関係\経営比較分析表\"/>
    </mc:Choice>
  </mc:AlternateContent>
  <xr:revisionPtr revIDLastSave="0" documentId="13_ncr:1_{B9B9603E-DC57-45D3-8973-870B5D480CFC}" xr6:coauthVersionLast="45" xr6:coauthVersionMax="45" xr10:uidLastSave="{00000000-0000-0000-0000-000000000000}"/>
  <workbookProtection workbookAlgorithmName="SHA-512" workbookHashValue="73Hrk3sMtNRcx2UszDW5gIVZSTbvkdcEAKhLmaprnN5RXPJPI7FhmMo9M5VUAFn1WgqJaHrqzNqxWPgcFD3aNg==" workbookSaltValue="axYClfmz4F7/EuE4tfqWRg=="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8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I10" i="4"/>
  <c r="B10" i="4"/>
  <c r="AD8" i="4"/>
  <c r="P8" i="4"/>
  <c r="I8" i="4"/>
  <c r="B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<sst xmlns="http://schemas.openxmlformats.org/spreadsheetml/2006/main" count="236" uniqueCount="119">
  <si>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</si>
  <si>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</si>
  <si>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</si>
  <si>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</si>
  <si>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</si>
  <si>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</si>
  <si>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</si>
  <si>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</si>
  <si>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</si>
  <si>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</si>
  <si>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</si>
  <si>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</si>
  <si>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</si>
  <si>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</si>
  <si>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</si>
  <si>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</si>
  <si>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</si>
  <si>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</si>
  <si>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</si>
  <si>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</si>
  <si>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</si>
  <si>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</si>
  <si>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</si>
  <si>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</si>
  <si>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</si>
  <si>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</si>
  <si>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</si>
  <si>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</si>
  <si>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</si>
  <si>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</si>
  <si>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</si>
  <si>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</si>
  <si>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</si>
  <si>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</si>
  <si>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</si>
  <si>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</si>
  <si>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</si>
  <si>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</si>
  <si>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</si>
  <si>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</si>
  <si>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</si>
  <si>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</si>
  <si>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</si>
  <si>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</si>
  <si>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</si>
  <si>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</si>
  <si>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</si>
  <si>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</si>
  <si>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</si>
  <si>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</si>
  <si>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</si>
  <si>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</si>
  <si>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</si>
  <si>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</si>
  <si>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</si>
  <si>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</si>
  <si>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</si>
  <si>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</si>
  <si>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</si>
  <si>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</si>
  <si>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</si>
  <si>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</si>
  <si>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</si>
  <si>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</si>
  <si>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</si>
  <si>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</si>
  <si>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</si>
  <si>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</si>
  <si>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</si>
  <si>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</si>
  <si>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</si>
  <si>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</si>
  <si>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</si>
  <si>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</si>
  <si>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</si>
  <si>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</si>
  <si>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</si>
  <si>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</si>
  <si>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</si>
  <si>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</si>
  <si>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</si>
  <si>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</si>
  <si>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</si>
  <si>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</si>
  <si>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</si>
  <si>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</si>
  <si>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</si>
  <si>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</si>
  <si>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</si>
  <si>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</si>
  <si>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</si>
  <si>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</si>
  <si>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</si>
  <si>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</si>
  <si>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</si>
  <si>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</si>
  <si>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</si>
  <si>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</si>
  <si>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平生町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</si>
  <si>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</si>
  <si>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</si>
  <si>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</si>
  <si>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</si>
  <si>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</si>
  <si>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</si>
  <si>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</si>
  <si>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</si>
  <si>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</si>
  <si>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</si>
  <si>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</si>
  <si>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</si>
  <si>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</si>
  <si>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</si>
  <si>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</si>
  <si>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</si>
  <si>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</si>
  <si>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【管渠改善率】
　平成１６年から供用開始しており、処理施設の機器類は経年劣化による修繕が増加しているため、今後は機能保全計画に基づき、計画的な修繕と更新を図る。</t>
    <rPh sb="1" eb="3">
      <t>カンキョ</t>
    </rPh>
    <rPh sb="3" eb="5">
      <t>カイゼン</t>
    </rPh>
    <rPh sb="5" eb="6">
      <t>リツ</t>
    </rPh>
    <rPh sb="53" eb="55">
      <t>コンゴ</t>
    </rPh>
    <rPh sb="63" eb="64">
      <t>モト</t>
    </rPh>
    <phoneticPr fontId="4"/>
  </si>
  <si>
    <t xml:space="preserve">　今後、施設の経年劣化による処理能力の低下や維持補修費の増加が見込まれる。
　機能保全計画に基づき、計画的に改築工事を行い、効率的な維持管理を進めていく。
　また、公営企業会計への移行を進めており、財政状態や経営成績及び固定資産を把握することで、適切な料金設定についても検討し、健全で安定的な経営に努めていく。　　　　　　　　　　　　　　　　　　　　
</t>
    <rPh sb="1" eb="3">
      <t>コンゴ</t>
    </rPh>
    <rPh sb="4" eb="6">
      <t>シセツ</t>
    </rPh>
    <rPh sb="7" eb="11">
      <t>ケイネンレッカ</t>
    </rPh>
    <rPh sb="14" eb="18">
      <t>ショリノウリョク</t>
    </rPh>
    <rPh sb="19" eb="21">
      <t>テイカ</t>
    </rPh>
    <rPh sb="22" eb="27">
      <t>イジホシュウヒ</t>
    </rPh>
    <rPh sb="28" eb="30">
      <t>ゾウカ</t>
    </rPh>
    <rPh sb="31" eb="33">
      <t>ミコ</t>
    </rPh>
    <rPh sb="39" eb="45">
      <t>キノウホゼンケイカク</t>
    </rPh>
    <rPh sb="46" eb="47">
      <t>モト</t>
    </rPh>
    <rPh sb="50" eb="53">
      <t>ケイカクテキ</t>
    </rPh>
    <rPh sb="54" eb="58">
      <t>カイチクコウジ</t>
    </rPh>
    <rPh sb="59" eb="60">
      <t>オコナ</t>
    </rPh>
    <rPh sb="62" eb="65">
      <t>コウリツテキ</t>
    </rPh>
    <rPh sb="66" eb="70">
      <t>イジカンリ</t>
    </rPh>
    <rPh sb="71" eb="72">
      <t>スス</t>
    </rPh>
    <rPh sb="123" eb="125">
      <t>テキセツ</t>
    </rPh>
    <rPh sb="126" eb="128">
      <t>リョウキン</t>
    </rPh>
    <rPh sb="128" eb="130">
      <t>セッテイ</t>
    </rPh>
    <rPh sb="135" eb="137">
      <t>ケントウ</t>
    </rPh>
    <phoneticPr fontId="7"/>
  </si>
  <si>
    <t xml:space="preserve">【収益的収支比率】
　使用料収入や一般会計繰入金で総費用と地方債償還金を加えた額を賄いきれない状況が続いている。
　経常経費の縮減や地方債新規借入の抑制に務めるなど、より一層経営改善の取組が必要である。
【企業債残高対事業規模比率】
　企業債残高に対して一般会計が負担する額がほとんどであるため、類似団体平均を下回っている。
【経費回収率】
　類似団体平均を上回った。
　本来は使用料で賄うべき経費であるため、より一層の経営改善の取り組む必要がある。
【汚水処理原価】
　類似団体平均を下回ってはいるが、引き続き、維持管理費の削減に努める。
【水洗化率】
　類似団体平均とほぼ同水準となった。
　使用料収入の増加の観点からも、未接続世帯に対する早期接続の促進に強化することで、水洗化率向上に努める。
</t>
    <rPh sb="11" eb="14">
      <t>シヨウリョウ</t>
    </rPh>
    <rPh sb="47" eb="49">
      <t>ジョウキョウ</t>
    </rPh>
    <rPh sb="50" eb="51">
      <t>ツヅ</t>
    </rPh>
    <rPh sb="58" eb="62">
      <t>ケイジョウケイヒ</t>
    </rPh>
    <rPh sb="63" eb="65">
      <t>シュクゲン</t>
    </rPh>
    <rPh sb="95" eb="97">
      <t>ヒツヨウ</t>
    </rPh>
    <rPh sb="118" eb="121">
      <t>キギョウサイ</t>
    </rPh>
    <rPh sb="124" eb="125">
      <t>タイ</t>
    </rPh>
    <rPh sb="127" eb="131">
      <t>イッパンカイケイ</t>
    </rPh>
    <rPh sb="132" eb="134">
      <t>フタン</t>
    </rPh>
    <rPh sb="136" eb="137">
      <t>ガク</t>
    </rPh>
    <rPh sb="148" eb="154">
      <t>ルイジダンタイヘイキン</t>
    </rPh>
    <rPh sb="155" eb="157">
      <t>シタマワ</t>
    </rPh>
    <rPh sb="172" eb="178">
      <t>ルイジダンタイヘイキン</t>
    </rPh>
    <rPh sb="179" eb="181">
      <t>ウワマワ</t>
    </rPh>
    <rPh sb="186" eb="188">
      <t>ホンライ</t>
    </rPh>
    <rPh sb="189" eb="192">
      <t>シヨウリョウ</t>
    </rPh>
    <rPh sb="193" eb="194">
      <t>マカナ</t>
    </rPh>
    <rPh sb="197" eb="199">
      <t>ケイヒ</t>
    </rPh>
    <rPh sb="236" eb="242">
      <t>ルイジダンタイヘイキン</t>
    </rPh>
    <rPh sb="252" eb="253">
      <t>ヒ</t>
    </rPh>
    <rPh sb="254" eb="255">
      <t>ツヅ</t>
    </rPh>
    <rPh sb="257" eb="262">
      <t>イジカンリヒ</t>
    </rPh>
    <rPh sb="263" eb="265">
      <t>サクゲン</t>
    </rPh>
    <rPh sb="266" eb="267">
      <t>ツト</t>
    </rPh>
    <rPh sb="279" eb="281">
      <t>ルイジ</t>
    </rPh>
    <rPh sb="281" eb="283">
      <t>ダンタイ</t>
    </rPh>
    <rPh sb="283" eb="285">
      <t>ヘイキン</t>
    </rPh>
    <rPh sb="288" eb="291">
      <t>ドウスイジュン</t>
    </rPh>
    <rPh sb="313" eb="318">
      <t>ミセツゾクセタイ</t>
    </rPh>
    <rPh sb="319" eb="320">
      <t>タイ</t>
    </rPh>
    <rPh sb="330" eb="332">
      <t>キョウカ</t>
    </rPh>
    <rPh sb="338" eb="341">
      <t>スイセンカ</t>
    </rPh>
    <rPh sb="341" eb="342">
      <t>リツ</t>
    </rPh>
    <rPh sb="342" eb="344">
      <t>コウジョウ</t>
    </rPh>
    <rPh sb="345" eb="34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</si>
</sst>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D3-4864-9329-C884B7C36CF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0.01</c:v>
                </c:pt>
                <c:pt idx="2">
                  <c:v>1.6</c:v>
                </c:pt>
                <c:pt idx="3">
                  <c:v>0.01</c:v>
                </c:pt>
                <c:pt idx="4">
                  <c:v>0.01</c:v>
                </c:pt>
              </c:numCache>
            </c:numRef>
          </c:val>
          <c:smooth val="0"/>
          <c:extLst>
            <c:ext xmlns:c16="http://schemas.microsoft.com/office/drawing/2014/chart" uri="{C3380CC4-5D6E-409C-BE32-E72D297353CC}">
              <c16:uniqueId val="{00000001-FFD3-4864-9329-C884B7C36CF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56.08</c:v>
                </c:pt>
                <c:pt idx="1">
                  <c:v>57.16</c:v>
                </c:pt>
                <c:pt idx="2">
                  <c:v>62.85</c:v>
                </c:pt>
                <c:pt idx="3">
                  <c:v>62.76</c:v>
                </c:pt>
                <c:pt idx="4">
                  <c:v>71.849999999999994</c:v>
                </c:pt>
              </c:numCache>
            </c:numRef>
          </c:val>
          <c:extLst>
            <c:ext xmlns:c16="http://schemas.microsoft.com/office/drawing/2014/chart" uri="{C3380CC4-5D6E-409C-BE32-E72D297353CC}">
              <c16:uniqueId val="{00000000-A94C-4733-B8D9-EF4DD2DF20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4C-4733-B8D9-EF4DD2DF20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38-45FE-BE25-8FCA42F8D6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38-45FE-BE25-8FCA42F8D6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9D-4A3D-8DB5-AA397F2990E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9D-4A3D-8DB5-AA397F2990E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96-4DFB-98CB-5E2D7D79E95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96-4DFB-98CB-5E2D7D79E95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77-48EA-9A4B-4AFA76CE131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77-48EA-9A4B-4AFA76CE131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789.65</c:v>
                </c:pt>
                <c:pt idx="1">
                  <c:v>702.52</c:v>
                </c:pt>
                <c:pt idx="2">
                  <c:v>7.5</c:v>
                </c:pt>
                <c:pt idx="3">
                  <c:v>7.72</c:v>
                </c:pt>
                <c:pt idx="4">
                  <c:v>7.43</c:v>
                </c:pt>
              </c:numCache>
            </c:numRef>
          </c:val>
          <c:extLst>
            <c:ext xmlns:c16="http://schemas.microsoft.com/office/drawing/2014/chart" uri="{C3380CC4-5D6E-409C-BE32-E72D297353CC}">
              <c16:uniqueId val="{00000000-4DD5-4F6B-9F92-38BF6A46C46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1756.26</c:v>
                </c:pt>
                <c:pt idx="1">
                  <c:v>998.42</c:v>
                </c:pt>
                <c:pt idx="2">
                  <c:v>1095.52</c:v>
                </c:pt>
                <c:pt idx="3">
                  <c:v>1056.55</c:v>
                </c:pt>
                <c:pt idx="4">
                  <c:v>1278.54</c:v>
                </c:pt>
              </c:numCache>
            </c:numRef>
          </c:val>
          <c:smooth val="0"/>
          <c:extLst>
            <c:ext xmlns:c16="http://schemas.microsoft.com/office/drawing/2014/chart" uri="{C3380CC4-5D6E-409C-BE32-E72D297353CC}">
              <c16:uniqueId val="{00000001-4DD5-4F6B-9F92-38BF6A46C46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35.979999999999997</c:v>
                </c:pt>
                <c:pt idx="1">
                  <c:v>35.49</c:v>
                </c:pt>
                <c:pt idx="2">
                  <c:v>42.71</c:v>
                </c:pt>
                <c:pt idx="3">
                  <c:v>41.71</c:v>
                </c:pt>
                <c:pt idx="4">
                  <c:v>54.59</c:v>
                </c:pt>
              </c:numCache>
            </c:numRef>
          </c:val>
          <c:extLst>
            <c:ext xmlns:c16="http://schemas.microsoft.com/office/drawing/2014/chart" uri="{C3380CC4-5D6E-409C-BE32-E72D297353CC}">
              <c16:uniqueId val="{00000000-2B1C-4B9E-84A7-3125D9A535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45.78</c:v>
                </c:pt>
                <c:pt idx="1">
                  <c:v>41.41</c:v>
                </c:pt>
                <c:pt idx="2">
                  <c:v>39.64</c:v>
                </c:pt>
                <c:pt idx="3">
                  <c:v>40</c:v>
                </c:pt>
                <c:pt idx="4">
                  <c:v>38.74</c:v>
                </c:pt>
              </c:numCache>
            </c:numRef>
          </c:val>
          <c:smooth val="0"/>
          <c:extLst>
            <c:ext xmlns:c16="http://schemas.microsoft.com/office/drawing/2014/chart" uri="{C3380CC4-5D6E-409C-BE32-E72D297353CC}">
              <c16:uniqueId val="{00000001-2B1C-4B9E-84A7-3125D9A535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583.44000000000005</c:v>
                </c:pt>
                <c:pt idx="1">
                  <c:v>594.76</c:v>
                </c:pt>
                <c:pt idx="2">
                  <c:v>501.85</c:v>
                </c:pt>
                <c:pt idx="3">
                  <c:v>513.24</c:v>
                </c:pt>
                <c:pt idx="4">
                  <c:v>389.58</c:v>
                </c:pt>
              </c:numCache>
            </c:numRef>
          </c:val>
          <c:extLst>
            <c:ext xmlns:c16="http://schemas.microsoft.com/office/drawing/2014/chart" uri="{C3380CC4-5D6E-409C-BE32-E72D297353CC}">
              <c16:uniqueId val="{00000000-440D-4E6B-864C-C9C9D14681A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367.7</c:v>
                </c:pt>
                <c:pt idx="1">
                  <c:v>417.56</c:v>
                </c:pt>
                <c:pt idx="2">
                  <c:v>449.72</c:v>
                </c:pt>
                <c:pt idx="3">
                  <c:v>437.27</c:v>
                </c:pt>
                <c:pt idx="4">
                  <c:v>456.72</c:v>
                </c:pt>
              </c:numCache>
            </c:numRef>
          </c:val>
          <c:smooth val="0"/>
          <c:extLst>
            <c:ext xmlns:c16="http://schemas.microsoft.com/office/drawing/2014/chart" uri="{C3380CC4-5D6E-409C-BE32-E72D297353CC}">
              <c16:uniqueId val="{00000001-440D-4E6B-864C-C9C9D14681A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30.04</c:v>
                </c:pt>
                <c:pt idx="1">
                  <c:v>29.51</c:v>
                </c:pt>
                <c:pt idx="2">
                  <c:v>29.11</c:v>
                </c:pt>
                <c:pt idx="3">
                  <c:v>28.3</c:v>
                </c:pt>
                <c:pt idx="4">
                  <c:v>26.97</c:v>
                </c:pt>
              </c:numCache>
            </c:numRef>
          </c:val>
          <c:extLst>
            <c:ext xmlns:c16="http://schemas.microsoft.com/office/drawing/2014/chart" uri="{C3380CC4-5D6E-409C-BE32-E72D297353CC}">
              <c16:uniqueId val="{00000000-BDC8-46D8-AEA0-5B11044645B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29.43</c:v>
                </c:pt>
                <c:pt idx="1">
                  <c:v>32.479999999999997</c:v>
                </c:pt>
                <c:pt idx="2">
                  <c:v>30.19</c:v>
                </c:pt>
                <c:pt idx="3">
                  <c:v>28.77</c:v>
                </c:pt>
                <c:pt idx="4">
                  <c:v>26.22</c:v>
                </c:pt>
              </c:numCache>
            </c:numRef>
          </c:val>
          <c:smooth val="0"/>
          <c:extLst>
            <c:ext xmlns:c16="http://schemas.microsoft.com/office/drawing/2014/chart" uri="{C3380CC4-5D6E-409C-BE32-E72D297353CC}">
              <c16:uniqueId val="{00000001-BDC8-46D8-AEA0-5B11044645B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74.63</c:v>
                </c:pt>
                <c:pt idx="1">
                  <c:v>75.73</c:v>
                </c:pt>
                <c:pt idx="2">
                  <c:v>76.66</c:v>
                </c:pt>
                <c:pt idx="3">
                  <c:v>76.89</c:v>
                </c:pt>
                <c:pt idx="4">
                  <c:v>77.52</c:v>
                </c:pt>
              </c:numCache>
            </c:numRef>
          </c:val>
          <c:extLst>
            <c:ext xmlns:c16="http://schemas.microsoft.com/office/drawing/2014/chart" uri="{C3380CC4-5D6E-409C-BE32-E72D297353CC}">
              <c16:uniqueId val="{00000000-3EEB-435A-BB0F-1363A5C51AF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79.2</c:v>
                </c:pt>
                <c:pt idx="2">
                  <c:v>79.09</c:v>
                </c:pt>
                <c:pt idx="3">
                  <c:v>78.900000000000006</c:v>
                </c:pt>
                <c:pt idx="4">
                  <c:v>78.03</c:v>
                </c:pt>
              </c:numCache>
            </c:numRef>
          </c:val>
          <c:smooth val="0"/>
          <c:extLst>
            <c:ext xmlns:c16="http://schemas.microsoft.com/office/drawing/2014/chart" uri="{C3380CC4-5D6E-409C-BE32-E72D297353CC}">
              <c16:uniqueId val="{00000001-3EEB-435A-BB0F-1363A5C51AF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平生町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11144</v>
      </c>
      <c r="AM8" s="42"/>
      <c r="AN8" s="42"/>
      <c r="AO8" s="42"/>
      <c r="AP8" s="42"/>
      <c r="AQ8" s="42"/>
      <c r="AR8" s="42"/>
      <c r="AS8" s="42"/>
      <c r="AT8" s="35">
        <f>データ!T6</f>
        <v>34.54</v>
      </c>
      <c r="AU8" s="35"/>
      <c r="AV8" s="35"/>
      <c r="AW8" s="35"/>
      <c r="AX8" s="35"/>
      <c r="AY8" s="35"/>
      <c r="AZ8" s="35"/>
      <c r="BA8" s="35"/>
      <c r="BB8" s="35">
        <f>データ!U6</f>
        <v>322.64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9.2100000000000009</v>
      </c>
      <c r="Q10" s="35"/>
      <c r="R10" s="35"/>
      <c r="S10" s="35"/>
      <c r="T10" s="35"/>
      <c r="U10" s="35"/>
      <c r="V10" s="35"/>
      <c r="W10" s="35">
        <f>データ!Q6</f>
        <v>99.07</v>
      </c>
      <c r="X10" s="35"/>
      <c r="Y10" s="35"/>
      <c r="Z10" s="35"/>
      <c r="AA10" s="35"/>
      <c r="AB10" s="35"/>
      <c r="AC10" s="35"/>
      <c r="AD10" s="42">
        <f>データ!R6</f>
        <v>3938</v>
      </c>
      <c r="AE10" s="42"/>
      <c r="AF10" s="42"/>
      <c r="AG10" s="42"/>
      <c r="AH10" s="42"/>
      <c r="AI10" s="42"/>
      <c r="AJ10" s="42"/>
      <c r="AK10" s="2"/>
      <c r="AL10" s="42">
        <f>データ!V6</f>
        <v>1023</v>
      </c>
      <c r="AM10" s="42"/>
      <c r="AN10" s="42"/>
      <c r="AO10" s="42"/>
      <c r="AP10" s="42"/>
      <c r="AQ10" s="42"/>
      <c r="AR10" s="42"/>
      <c r="AS10" s="42"/>
      <c r="AT10" s="35">
        <f>データ!W6</f>
        <v>1.06</v>
      </c>
      <c r="AU10" s="35"/>
      <c r="AV10" s="35"/>
      <c r="AW10" s="35"/>
      <c r="AX10" s="35"/>
      <c r="AY10" s="35"/>
      <c r="AZ10" s="35"/>
      <c r="BA10" s="35"/>
      <c r="BB10" s="35">
        <f>データ!X6</f>
        <v>965.09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118</v>
      </c>
      <c r="BM16" s="72"/>
      <c r="BN16" s="72"/>
      <c r="BO16" s="72"/>
      <c r="BP16" s="72"/>
      <c r="BQ16" s="72"/>
      <c r="BR16" s="72"/>
      <c r="BS16" s="72"/>
      <c r="BT16" s="72"/>
      <c r="BU16" s="72"/>
      <c r="BV16" s="72"/>
      <c r="BW16" s="72"/>
      <c r="BX16" s="72"/>
      <c r="BY16" s="72"/>
      <c r="BZ16" s="7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44</v>
      </c>
      <c r="N86" s="12" t="s">
        <v>44</v>
      </c>
      <c r="O86" s="12" t="str">
        <f>データ!EO6</f>
        <v>【0.01】</v>
      </c>
    </row>
  </sheetData>
  <sheetProtection algorithmName="SHA-512" hashValue="fYQMd0Yp7FHkDDcCWYwyYLQgy82Q0sZlI/haZisc2ebCh3xvB+prsM0fg6inCXu3ym6hYva2p41YvbWkRkwQzQ==" saltValue="kOja5xS/yS16MREA2l182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353442</v>
      </c>
      <c r="D6" s="19">
        <f t="shared" si="3"/>
        <v>47</v>
      </c>
      <c r="E6" s="19">
        <f t="shared" si="3"/>
        <v>17</v>
      </c>
      <c r="F6" s="19">
        <f t="shared" si="3"/>
        <v>6</v>
      </c>
      <c r="G6" s="19">
        <f t="shared" si="3"/>
        <v>0</v>
      </c>
      <c r="H6" s="19" t="str">
        <f t="shared" si="3"/>
        <v>山口県　平生町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9.2100000000000009</v>
      </c>
      <c r="Q6" s="20">
        <f t="shared" si="3"/>
        <v>99.07</v>
      </c>
      <c r="R6" s="20">
        <f t="shared" si="3"/>
        <v>3938</v>
      </c>
      <c r="S6" s="20">
        <f t="shared" si="3"/>
        <v>11144</v>
      </c>
      <c r="T6" s="20">
        <f t="shared" si="3"/>
        <v>34.54</v>
      </c>
      <c r="U6" s="20">
        <f t="shared" si="3"/>
        <v>322.64</v>
      </c>
      <c r="V6" s="20">
        <f t="shared" si="3"/>
        <v>1023</v>
      </c>
      <c r="W6" s="20">
        <f t="shared" si="3"/>
        <v>1.06</v>
      </c>
      <c r="X6" s="20">
        <f t="shared" si="3"/>
        <v>965.09</v>
      </c>
      <c r="Y6" s="21">
        <f>IF(Y7="",NA(),Y7)</f>
        <v>56.08</v>
      </c>
      <c r="Z6" s="21">
        <f t="shared" ref="Z6:AH6" si="4">IF(Z7="",NA(),Z7)</f>
        <v>57.16</v>
      </c>
      <c r="AA6" s="21">
        <f t="shared" si="4"/>
        <v>62.85</v>
      </c>
      <c r="AB6" s="21">
        <f t="shared" si="4"/>
        <v>62.76</v>
      </c>
      <c r="AC6" s="21">
        <f t="shared" si="4"/>
        <v>71.849999999999994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789.65</v>
      </c>
      <c r="BG6" s="21">
        <f t="shared" ref="BG6:BO6" si="7">IF(BG7="",NA(),BG7)</f>
        <v>702.52</v>
      </c>
      <c r="BH6" s="21">
        <f t="shared" si="7"/>
        <v>7.5</v>
      </c>
      <c r="BI6" s="21">
        <f t="shared" si="7"/>
        <v>7.72</v>
      </c>
      <c r="BJ6" s="21">
        <f t="shared" si="7"/>
        <v>7.43</v>
      </c>
      <c r="BK6" s="21">
        <f t="shared" si="7"/>
        <v>1756.26</v>
      </c>
      <c r="BL6" s="21">
        <f t="shared" si="7"/>
        <v>998.42</v>
      </c>
      <c r="BM6" s="21">
        <f t="shared" si="7"/>
        <v>1095.52</v>
      </c>
      <c r="BN6" s="21">
        <f t="shared" si="7"/>
        <v>1056.55</v>
      </c>
      <c r="BO6" s="21">
        <f t="shared" si="7"/>
        <v>1278.54</v>
      </c>
      <c r="BP6" s="20" t="str">
        <f>IF(BP7="","",IF(BP7="-","【-】","【"&amp;SUBSTITUTE(TEXT(BP7,"#,##0.00"),"-","△")&amp;"】"))</f>
        <v>【1,078.44】</v>
      </c>
      <c r="BQ6" s="21">
        <f>IF(BQ7="",NA(),BQ7)</f>
        <v>35.979999999999997</v>
      </c>
      <c r="BR6" s="21">
        <f t="shared" ref="BR6:BZ6" si="8">IF(BR7="",NA(),BR7)</f>
        <v>35.49</v>
      </c>
      <c r="BS6" s="21">
        <f t="shared" si="8"/>
        <v>42.71</v>
      </c>
      <c r="BT6" s="21">
        <f t="shared" si="8"/>
        <v>41.71</v>
      </c>
      <c r="BU6" s="21">
        <f t="shared" si="8"/>
        <v>54.59</v>
      </c>
      <c r="BV6" s="21">
        <f t="shared" si="8"/>
        <v>45.78</v>
      </c>
      <c r="BW6" s="21">
        <f t="shared" si="8"/>
        <v>41.41</v>
      </c>
      <c r="BX6" s="21">
        <f t="shared" si="8"/>
        <v>39.64</v>
      </c>
      <c r="BY6" s="21">
        <f t="shared" si="8"/>
        <v>40</v>
      </c>
      <c r="BZ6" s="21">
        <f t="shared" si="8"/>
        <v>38.74</v>
      </c>
      <c r="CA6" s="20" t="str">
        <f>IF(CA7="","",IF(CA7="-","【-】","【"&amp;SUBSTITUTE(TEXT(CA7,"#,##0.00"),"-","△")&amp;"】"))</f>
        <v>【41.91】</v>
      </c>
      <c r="CB6" s="21">
        <f>IF(CB7="",NA(),CB7)</f>
        <v>583.44000000000005</v>
      </c>
      <c r="CC6" s="21">
        <f t="shared" ref="CC6:CK6" si="9">IF(CC7="",NA(),CC7)</f>
        <v>594.76</v>
      </c>
      <c r="CD6" s="21">
        <f t="shared" si="9"/>
        <v>501.85</v>
      </c>
      <c r="CE6" s="21">
        <f t="shared" si="9"/>
        <v>513.24</v>
      </c>
      <c r="CF6" s="21">
        <f t="shared" si="9"/>
        <v>389.58</v>
      </c>
      <c r="CG6" s="21">
        <f t="shared" si="9"/>
        <v>367.7</v>
      </c>
      <c r="CH6" s="21">
        <f t="shared" si="9"/>
        <v>417.56</v>
      </c>
      <c r="CI6" s="21">
        <f t="shared" si="9"/>
        <v>449.72</v>
      </c>
      <c r="CJ6" s="21">
        <f t="shared" si="9"/>
        <v>437.27</v>
      </c>
      <c r="CK6" s="21">
        <f t="shared" si="9"/>
        <v>456.72</v>
      </c>
      <c r="CL6" s="20" t="str">
        <f>IF(CL7="","",IF(CL7="-","【-】","【"&amp;SUBSTITUTE(TEXT(CL7,"#,##0.00"),"-","△")&amp;"】"))</f>
        <v>【420.17】</v>
      </c>
      <c r="CM6" s="21">
        <f>IF(CM7="",NA(),CM7)</f>
        <v>30.04</v>
      </c>
      <c r="CN6" s="21">
        <f t="shared" ref="CN6:CV6" si="10">IF(CN7="",NA(),CN7)</f>
        <v>29.51</v>
      </c>
      <c r="CO6" s="21">
        <f t="shared" si="10"/>
        <v>29.11</v>
      </c>
      <c r="CP6" s="21">
        <f t="shared" si="10"/>
        <v>28.3</v>
      </c>
      <c r="CQ6" s="21">
        <f t="shared" si="10"/>
        <v>26.97</v>
      </c>
      <c r="CR6" s="21">
        <f t="shared" si="10"/>
        <v>29.43</v>
      </c>
      <c r="CS6" s="21">
        <f t="shared" si="10"/>
        <v>32.479999999999997</v>
      </c>
      <c r="CT6" s="21">
        <f t="shared" si="10"/>
        <v>30.19</v>
      </c>
      <c r="CU6" s="21">
        <f t="shared" si="10"/>
        <v>28.77</v>
      </c>
      <c r="CV6" s="21">
        <f t="shared" si="10"/>
        <v>26.22</v>
      </c>
      <c r="CW6" s="20" t="str">
        <f>IF(CW7="","",IF(CW7="-","【-】","【"&amp;SUBSTITUTE(TEXT(CW7,"#,##0.00"),"-","△")&amp;"】"))</f>
        <v>【29.92】</v>
      </c>
      <c r="CX6" s="21">
        <f>IF(CX7="",NA(),CX7)</f>
        <v>74.63</v>
      </c>
      <c r="CY6" s="21">
        <f t="shared" ref="CY6:DG6" si="11">IF(CY7="",NA(),CY7)</f>
        <v>75.73</v>
      </c>
      <c r="CZ6" s="21">
        <f t="shared" si="11"/>
        <v>76.66</v>
      </c>
      <c r="DA6" s="21">
        <f t="shared" si="11"/>
        <v>76.89</v>
      </c>
      <c r="DB6" s="21">
        <f t="shared" si="11"/>
        <v>77.52</v>
      </c>
      <c r="DC6" s="21">
        <f t="shared" si="11"/>
        <v>66.33</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0.26</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353442</v>
      </c>
      <c r="D7" s="23">
        <v>47</v>
      </c>
      <c r="E7" s="23">
        <v>17</v>
      </c>
      <c r="F7" s="23">
        <v>6</v>
      </c>
      <c r="G7" s="23">
        <v>0</v>
      </c>
      <c r="H7" s="23" t="s">
        <v>98</v>
      </c>
      <c r="I7" s="23" t="s">
        <v>99</v>
      </c>
      <c r="J7" s="23" t="s">
        <v>100</v>
      </c>
      <c r="K7" s="23" t="s">
        <v>101</v>
      </c>
      <c r="L7" s="23" t="s">
        <v>102</v>
      </c>
      <c r="M7" s="23" t="s">
        <v>103</v>
      </c>
      <c r="N7" s="24" t="s">
        <v>104</v>
      </c>
      <c r="O7" s="24" t="s">
        <v>105</v>
      </c>
      <c r="P7" s="24">
        <v>9.2100000000000009</v>
      </c>
      <c r="Q7" s="24">
        <v>99.07</v>
      </c>
      <c r="R7" s="24">
        <v>3938</v>
      </c>
      <c r="S7" s="24">
        <v>11144</v>
      </c>
      <c r="T7" s="24">
        <v>34.54</v>
      </c>
      <c r="U7" s="24">
        <v>322.64</v>
      </c>
      <c r="V7" s="24">
        <v>1023</v>
      </c>
      <c r="W7" s="24">
        <v>1.06</v>
      </c>
      <c r="X7" s="24">
        <v>965.09</v>
      </c>
      <c r="Y7" s="24">
        <v>56.08</v>
      </c>
      <c r="Z7" s="24">
        <v>57.16</v>
      </c>
      <c r="AA7" s="24">
        <v>62.85</v>
      </c>
      <c r="AB7" s="24">
        <v>62.76</v>
      </c>
      <c r="AC7" s="24">
        <v>71.849999999999994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789.65</v>
      </c>
      <c r="BG7" s="24">
        <v>702.52</v>
      </c>
      <c r="BH7" s="24">
        <v>7.5</v>
      </c>
      <c r="BI7" s="24">
        <v>7.72</v>
      </c>
      <c r="BJ7" s="24">
        <v>7.43</v>
      </c>
      <c r="BK7" s="24">
        <v>1756.26</v>
      </c>
      <c r="BL7" s="24">
        <v>998.42</v>
      </c>
      <c r="BM7" s="24">
        <v>1095.52</v>
      </c>
      <c r="BN7" s="24">
        <v>1056.55</v>
      </c>
      <c r="BO7" s="24">
        <v>1278.54</v>
      </c>
      <c r="BP7" s="24">
        <v>1078.44</v>
      </c>
      <c r="BQ7" s="24">
        <v>35.979999999999997</v>
      </c>
      <c r="BR7" s="24">
        <v>35.49</v>
      </c>
      <c r="BS7" s="24">
        <v>42.71</v>
      </c>
      <c r="BT7" s="24">
        <v>41.71</v>
      </c>
      <c r="BU7" s="24">
        <v>54.59</v>
      </c>
      <c r="BV7" s="24">
        <v>45.78</v>
      </c>
      <c r="BW7" s="24">
        <v>41.41</v>
      </c>
      <c r="BX7" s="24">
        <v>39.64</v>
      </c>
      <c r="BY7" s="24">
        <v>40</v>
      </c>
      <c r="BZ7" s="24">
        <v>38.74</v>
      </c>
      <c r="CA7" s="24">
        <v>41.91</v>
      </c>
      <c r="CB7" s="24">
        <v>583.44000000000005</v>
      </c>
      <c r="CC7" s="24">
        <v>594.76</v>
      </c>
      <c r="CD7" s="24">
        <v>501.85</v>
      </c>
      <c r="CE7" s="24">
        <v>513.24</v>
      </c>
      <c r="CF7" s="24">
        <v>389.58</v>
      </c>
      <c r="CG7" s="24">
        <v>367.7</v>
      </c>
      <c r="CH7" s="24">
        <v>417.56</v>
      </c>
      <c r="CI7" s="24">
        <v>449.72</v>
      </c>
      <c r="CJ7" s="24">
        <v>437.27</v>
      </c>
      <c r="CK7" s="24">
        <v>456.72</v>
      </c>
      <c r="CL7" s="24">
        <v>420.17</v>
      </c>
      <c r="CM7" s="24">
        <v>30.04</v>
      </c>
      <c r="CN7" s="24">
        <v>29.51</v>
      </c>
      <c r="CO7" s="24">
        <v>29.11</v>
      </c>
      <c r="CP7" s="24">
        <v>28.3</v>
      </c>
      <c r="CQ7" s="24">
        <v>26.97</v>
      </c>
      <c r="CR7" s="24">
        <v>29.43</v>
      </c>
      <c r="CS7" s="24">
        <v>32.479999999999997</v>
      </c>
      <c r="CT7" s="24">
        <v>30.19</v>
      </c>
      <c r="CU7" s="24">
        <v>28.77</v>
      </c>
      <c r="CV7" s="24">
        <v>26.22</v>
      </c>
      <c r="CW7" s="24">
        <v>29.92</v>
      </c>
      <c r="CX7" s="24">
        <v>74.63</v>
      </c>
      <c r="CY7" s="24">
        <v>75.73</v>
      </c>
      <c r="CZ7" s="24">
        <v>76.66</v>
      </c>
      <c r="DA7" s="24">
        <v>76.89</v>
      </c>
      <c r="DB7" s="24">
        <v>77.52</v>
      </c>
      <c r="DC7" s="24">
        <v>66.33</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0.26</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user2103</cp:lastModifiedBy>
  <dcterms:created xsi:type="dcterms:W3CDTF">2023-12-12T02:57:51Z</dcterms:created>
  <dcterms:modified xsi:type="dcterms:W3CDTF">2024-01-26T08:15:09Z</dcterms:modified>
  <cp:category/>
</cp:coreProperties>
</file>